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eusse\Downloads\"/>
    </mc:Choice>
  </mc:AlternateContent>
  <xr:revisionPtr revIDLastSave="0" documentId="8_{5581BF6E-DDA0-46A0-B88F-409019BC814C}" xr6:coauthVersionLast="47" xr6:coauthVersionMax="47" xr10:uidLastSave="{00000000-0000-0000-0000-000000000000}"/>
  <bookViews>
    <workbookView xWindow="-120" yWindow="-120" windowWidth="29040" windowHeight="17640" tabRatio="877" xr2:uid="{00000000-000D-0000-FFFF-FFFF00000000}"/>
  </bookViews>
  <sheets>
    <sheet name="Contact Data" sheetId="20" r:id="rId1"/>
    <sheet name="General" sheetId="8" state="hidden" r:id="rId2"/>
    <sheet name="Provider Comp and Prod" sheetId="1" r:id="rId3"/>
    <sheet name="NP + PA Comp and Prod" sheetId="24" state="hidden" r:id="rId4"/>
    <sheet name="All Other Providers" sheetId="14" state="hidden" r:id="rId5"/>
    <sheet name="Administration" sheetId="15" state="hidden" r:id="rId6"/>
    <sheet name="Academic" sheetId="16" state="hidden" r:id="rId7"/>
    <sheet name="Relevant Issues" sheetId="6" state="hidden" r:id="rId8"/>
    <sheet name="Call Pay" sheetId="17" r:id="rId9"/>
    <sheet name="CALC" sheetId="19" state="hidden" r:id="rId10"/>
    <sheet name="Ref" sheetId="25" state="hidden" r:id="rId11"/>
  </sheets>
  <definedNames>
    <definedName name="Academic">CALC!$A$95:$AK$96</definedName>
    <definedName name="Admin">CALC!$A$16:$AF$17</definedName>
    <definedName name="CallPay" localSheetId="3">#REF!</definedName>
    <definedName name="CallPay">#REF!</definedName>
    <definedName name="Contact_Data">CALC!$A$4:$H$5</definedName>
    <definedName name="Fees" localSheetId="3">#REF!</definedName>
    <definedName name="Fees">#REF!</definedName>
    <definedName name="Neurosurgeons">CALC!$A$24:$BI$64</definedName>
    <definedName name="Neurosurgeons_Collections_Data">CALC!$A$70:$BN$71</definedName>
    <definedName name="Neurosurgeons_Other_Providers">CALC!$A$77:$X$87</definedName>
    <definedName name="Neurosurgeons_Procedure_Data" localSheetId="3">CALC!#REF!</definedName>
    <definedName name="Neurosurgeons_Procedure_Data">CALC!#REF!</definedName>
    <definedName name="NP_PA" localSheetId="9">CALC!$K$164:$AK$203</definedName>
    <definedName name="Practice_Data">CALC!$A$9:$IC$10</definedName>
    <definedName name="_xlnm.Print_Area" localSheetId="6">Academic!$A$1:$I$55</definedName>
    <definedName name="_xlnm.Print_Area" localSheetId="5">Administration!$A$1:$E$43</definedName>
    <definedName name="_xlnm.Print_Area" localSheetId="4">'All Other Providers'!$A$1:$N$25</definedName>
    <definedName name="_xlnm.Print_Area" localSheetId="9">CALC!#REF!</definedName>
    <definedName name="_xlnm.Print_Area" localSheetId="8">'Call Pay'!$A$1:$M$59</definedName>
    <definedName name="_xlnm.Print_Area" localSheetId="0">'Contact Data'!$A$1:$E$31</definedName>
    <definedName name="_xlnm.Print_Area" localSheetId="1">General!$A$1:$G$84</definedName>
    <definedName name="_xlnm.Print_Area" localSheetId="3">'NP + PA Comp and Prod'!$A$1:$AT$41</definedName>
    <definedName name="_xlnm.Print_Area" localSheetId="2">'Provider Comp and Prod'!$A$1:$AT$59</definedName>
    <definedName name="_xlnm.Print_Area" localSheetId="7">'Relevant Issues'!$A$1:$N$282</definedName>
    <definedName name="_xlnm.Print_Titles" localSheetId="4">'All Other Providers'!$1:$6</definedName>
    <definedName name="_xlnm.Print_Titles" localSheetId="3">'NP + PA Comp and Prod'!$A:$E,'NP + PA Comp and Prod'!$1:$6</definedName>
    <definedName name="_xlnm.Print_Titles" localSheetId="2">'Provider Comp and Prod'!$A:$E,'Provider Comp and Prod'!$1:$6</definedName>
    <definedName name="_xlnm.Print_Titles" localSheetId="7">'Relevant Issues'!$1:$5</definedName>
    <definedName name="States">#REF!</definedName>
    <definedName name="TraumaCtrLevel" localSheetId="3">#REF!</definedName>
    <definedName name="TraumaCtrLevel">#REF!</definedName>
    <definedName name="YesNo" localSheetId="3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A2" i="17"/>
  <c r="H64" i="19"/>
  <c r="H63" i="19"/>
  <c r="H62" i="19"/>
  <c r="H58" i="19"/>
  <c r="H60" i="19"/>
  <c r="H61" i="19"/>
  <c r="H59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 l="1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N25" i="19"/>
  <c r="E26" i="8"/>
  <c r="E7" i="8"/>
  <c r="E5" i="8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5" i="17"/>
  <c r="A4" i="17"/>
  <c r="A1" i="17"/>
  <c r="A4" i="1"/>
  <c r="A5" i="1"/>
  <c r="A1" i="1"/>
  <c r="A2" i="8"/>
  <c r="A3" i="8"/>
  <c r="A1" i="8"/>
  <c r="N11" i="14"/>
  <c r="N10" i="14"/>
  <c r="AT26" i="24"/>
  <c r="AT24" i="24"/>
  <c r="AT23" i="24"/>
  <c r="AT47" i="1"/>
  <c r="AT46" i="1"/>
  <c r="AT45" i="1"/>
  <c r="AT38" i="1"/>
  <c r="F56" i="1"/>
  <c r="AT36" i="1" l="1"/>
  <c r="E10" i="19"/>
  <c r="AT10" i="24" l="1"/>
  <c r="AT9" i="24"/>
  <c r="IE10" i="19"/>
  <c r="ID10" i="19"/>
  <c r="F48" i="1" l="1"/>
  <c r="HS10" i="19" l="1"/>
  <c r="L103" i="19" l="1"/>
  <c r="L104" i="19"/>
  <c r="L105" i="19"/>
  <c r="L106" i="19"/>
  <c r="L107" i="19"/>
  <c r="L108" i="19"/>
  <c r="L109" i="19"/>
  <c r="L110" i="19"/>
  <c r="L111" i="19"/>
  <c r="L102" i="19"/>
  <c r="HR10" i="19" l="1"/>
  <c r="HQ10" i="19"/>
  <c r="HP10" i="19"/>
  <c r="HO10" i="19"/>
  <c r="HN10" i="19"/>
  <c r="AJ201" i="19" l="1"/>
  <c r="AJ203" i="19"/>
  <c r="AJ202" i="19"/>
  <c r="AJ200" i="19"/>
  <c r="AJ199" i="19"/>
  <c r="AJ198" i="19"/>
  <c r="AJ197" i="19"/>
  <c r="AJ196" i="19"/>
  <c r="AJ195" i="19"/>
  <c r="AJ194" i="19"/>
  <c r="AJ193" i="19"/>
  <c r="AJ192" i="19"/>
  <c r="AJ191" i="19"/>
  <c r="AJ190" i="19"/>
  <c r="AJ189" i="19"/>
  <c r="AJ188" i="19"/>
  <c r="AJ187" i="19"/>
  <c r="AJ186" i="19"/>
  <c r="AJ185" i="19"/>
  <c r="AJ184" i="19"/>
  <c r="AJ183" i="19"/>
  <c r="AJ182" i="19"/>
  <c r="AJ181" i="19"/>
  <c r="AJ180" i="19"/>
  <c r="AJ179" i="19"/>
  <c r="AJ178" i="19"/>
  <c r="AJ177" i="19"/>
  <c r="AJ176" i="19"/>
  <c r="AJ175" i="19"/>
  <c r="AJ174" i="19"/>
  <c r="AJ173" i="19"/>
  <c r="AJ172" i="19"/>
  <c r="AJ171" i="19"/>
  <c r="AJ170" i="19"/>
  <c r="AJ169" i="19"/>
  <c r="AJ168" i="19"/>
  <c r="AJ167" i="19"/>
  <c r="AJ166" i="19"/>
  <c r="AJ165" i="19"/>
  <c r="AJ164" i="19"/>
  <c r="V10" i="19" l="1"/>
  <c r="AT42" i="1" l="1"/>
  <c r="E34" i="8"/>
  <c r="HM10" i="19"/>
  <c r="HL10" i="19"/>
  <c r="HK10" i="19"/>
  <c r="HJ10" i="19"/>
  <c r="AC111" i="19"/>
  <c r="AC110" i="19"/>
  <c r="AC109" i="19"/>
  <c r="AC108" i="19"/>
  <c r="AC107" i="19"/>
  <c r="AC106" i="19"/>
  <c r="AC105" i="19"/>
  <c r="AC104" i="19"/>
  <c r="AC103" i="19"/>
  <c r="AC102" i="19"/>
  <c r="AB111" i="19"/>
  <c r="AB110" i="19"/>
  <c r="AB109" i="19"/>
  <c r="AB108" i="19"/>
  <c r="AB107" i="19"/>
  <c r="AB106" i="19"/>
  <c r="AB105" i="19"/>
  <c r="AB104" i="19"/>
  <c r="AB103" i="19"/>
  <c r="AB102" i="19"/>
  <c r="K103" i="19"/>
  <c r="K104" i="19"/>
  <c r="K105" i="19"/>
  <c r="K106" i="19"/>
  <c r="K107" i="19"/>
  <c r="K108" i="19"/>
  <c r="K109" i="19"/>
  <c r="K110" i="19"/>
  <c r="K111" i="19"/>
  <c r="K102" i="19"/>
  <c r="FX10" i="19" l="1"/>
  <c r="FW10" i="19"/>
  <c r="FV10" i="19"/>
  <c r="M189" i="6"/>
  <c r="BT10" i="19"/>
  <c r="BB10" i="19"/>
  <c r="BA10" i="19"/>
  <c r="AZ10" i="19"/>
  <c r="AY10" i="19"/>
  <c r="BL71" i="19"/>
  <c r="BK71" i="19"/>
  <c r="AK203" i="19" l="1"/>
  <c r="AK202" i="19"/>
  <c r="AK201" i="19"/>
  <c r="AK200" i="19"/>
  <c r="AK199" i="19"/>
  <c r="AK198" i="19"/>
  <c r="AK197" i="19"/>
  <c r="AK196" i="19"/>
  <c r="AK195" i="19"/>
  <c r="AK194" i="19"/>
  <c r="AK193" i="19"/>
  <c r="AK192" i="19"/>
  <c r="AK191" i="19"/>
  <c r="AK190" i="19"/>
  <c r="AK189" i="19"/>
  <c r="AK188" i="19"/>
  <c r="AK187" i="19"/>
  <c r="AK186" i="19"/>
  <c r="AK185" i="19"/>
  <c r="AK184" i="19"/>
  <c r="AK183" i="19"/>
  <c r="AK182" i="19"/>
  <c r="AK181" i="19"/>
  <c r="AK180" i="19"/>
  <c r="AK179" i="19"/>
  <c r="AK178" i="19"/>
  <c r="AK177" i="19"/>
  <c r="AK176" i="19"/>
  <c r="AK175" i="19"/>
  <c r="AK174" i="19"/>
  <c r="AK173" i="19"/>
  <c r="AK172" i="19"/>
  <c r="AK171" i="19"/>
  <c r="AK170" i="19"/>
  <c r="AK169" i="19"/>
  <c r="AK168" i="19"/>
  <c r="AK167" i="19"/>
  <c r="AK166" i="19"/>
  <c r="AK165" i="19"/>
  <c r="AK16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Z203" i="19"/>
  <c r="Z202" i="19"/>
  <c r="Z201" i="19"/>
  <c r="Z200" i="19"/>
  <c r="Z199" i="19"/>
  <c r="Z198" i="19"/>
  <c r="Z197" i="19"/>
  <c r="Z196" i="19"/>
  <c r="Z195" i="19"/>
  <c r="Z194" i="19"/>
  <c r="Z193" i="19"/>
  <c r="Z192" i="19"/>
  <c r="Z191" i="19"/>
  <c r="Z190" i="19"/>
  <c r="Z189" i="19"/>
  <c r="Z188" i="19"/>
  <c r="Z187" i="19"/>
  <c r="Z186" i="19"/>
  <c r="Z185" i="19"/>
  <c r="Z184" i="19"/>
  <c r="Z183" i="19"/>
  <c r="Z182" i="19"/>
  <c r="Z181" i="19"/>
  <c r="Z180" i="19"/>
  <c r="Z179" i="19"/>
  <c r="Z178" i="19"/>
  <c r="Z177" i="19"/>
  <c r="Z176" i="19"/>
  <c r="Z175" i="19"/>
  <c r="Z174" i="19"/>
  <c r="Z173" i="19"/>
  <c r="Z172" i="19"/>
  <c r="Z171" i="19"/>
  <c r="Z170" i="19"/>
  <c r="Z169" i="19"/>
  <c r="Z168" i="19"/>
  <c r="Z167" i="19"/>
  <c r="Z166" i="19"/>
  <c r="Z165" i="19"/>
  <c r="Z164" i="19"/>
  <c r="Y203" i="19"/>
  <c r="Y202" i="19"/>
  <c r="Y201" i="19"/>
  <c r="Y200" i="19"/>
  <c r="Y199" i="19"/>
  <c r="Y198" i="19"/>
  <c r="Y197" i="19"/>
  <c r="Y196" i="19"/>
  <c r="Y195" i="19"/>
  <c r="Y194" i="19"/>
  <c r="Y193" i="19"/>
  <c r="Y192" i="19"/>
  <c r="Y191" i="19"/>
  <c r="Y190" i="19"/>
  <c r="Y189" i="19"/>
  <c r="Y188" i="19"/>
  <c r="Y187" i="19"/>
  <c r="Y186" i="19"/>
  <c r="Y185" i="19"/>
  <c r="Y184" i="19"/>
  <c r="Y183" i="19"/>
  <c r="Y182" i="19"/>
  <c r="Y181" i="19"/>
  <c r="Y180" i="19"/>
  <c r="Y179" i="19"/>
  <c r="Y178" i="19"/>
  <c r="Y177" i="19"/>
  <c r="Y176" i="19"/>
  <c r="Y175" i="19"/>
  <c r="Y174" i="19"/>
  <c r="Y173" i="19"/>
  <c r="Y172" i="19"/>
  <c r="Y171" i="19"/>
  <c r="Y170" i="19"/>
  <c r="Y169" i="19"/>
  <c r="Y168" i="19"/>
  <c r="Y167" i="19"/>
  <c r="Y166" i="19"/>
  <c r="Y165" i="19"/>
  <c r="Y164" i="19"/>
  <c r="X203" i="19"/>
  <c r="X202" i="19"/>
  <c r="X201" i="19"/>
  <c r="X200" i="19"/>
  <c r="X199" i="19"/>
  <c r="X198" i="19"/>
  <c r="X197" i="19"/>
  <c r="X196" i="19"/>
  <c r="X195" i="19"/>
  <c r="X194" i="19"/>
  <c r="X193" i="19"/>
  <c r="X192" i="19"/>
  <c r="X191" i="19"/>
  <c r="X190" i="19"/>
  <c r="X189" i="19"/>
  <c r="X188" i="19"/>
  <c r="X187" i="19"/>
  <c r="X186" i="19"/>
  <c r="X185" i="19"/>
  <c r="X184" i="19"/>
  <c r="X183" i="19"/>
  <c r="X182" i="19"/>
  <c r="X181" i="19"/>
  <c r="X180" i="19"/>
  <c r="X179" i="19"/>
  <c r="X178" i="19"/>
  <c r="X177" i="19"/>
  <c r="X176" i="19"/>
  <c r="X175" i="19"/>
  <c r="X174" i="19"/>
  <c r="X173" i="19"/>
  <c r="X172" i="19"/>
  <c r="X171" i="19"/>
  <c r="X170" i="19"/>
  <c r="X169" i="19"/>
  <c r="X168" i="19"/>
  <c r="X167" i="19"/>
  <c r="X166" i="19"/>
  <c r="X165" i="19"/>
  <c r="X164" i="19"/>
  <c r="W203" i="19"/>
  <c r="W202" i="19"/>
  <c r="W201" i="19"/>
  <c r="W200" i="19"/>
  <c r="W199" i="19"/>
  <c r="W198" i="19"/>
  <c r="W197" i="19"/>
  <c r="W196" i="19"/>
  <c r="W195" i="19"/>
  <c r="W194" i="19"/>
  <c r="W193" i="19"/>
  <c r="W192" i="19"/>
  <c r="W191" i="19"/>
  <c r="W190" i="19"/>
  <c r="W189" i="19"/>
  <c r="W188" i="19"/>
  <c r="W187" i="19"/>
  <c r="W186" i="19"/>
  <c r="W185" i="19"/>
  <c r="W184" i="19"/>
  <c r="W183" i="19"/>
  <c r="W182" i="19"/>
  <c r="W181" i="19"/>
  <c r="W180" i="19"/>
  <c r="W179" i="19"/>
  <c r="W178" i="19"/>
  <c r="W177" i="19"/>
  <c r="W176" i="19"/>
  <c r="W175" i="19"/>
  <c r="W174" i="19"/>
  <c r="W173" i="19"/>
  <c r="W172" i="19"/>
  <c r="W171" i="19"/>
  <c r="W170" i="19"/>
  <c r="W169" i="19"/>
  <c r="W168" i="19"/>
  <c r="W167" i="19"/>
  <c r="W166" i="19"/>
  <c r="W165" i="19"/>
  <c r="W164" i="19"/>
  <c r="L203" i="19" l="1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AI203" i="19" l="1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G203" i="19"/>
  <c r="AG202" i="19"/>
  <c r="AG201" i="19"/>
  <c r="AG200" i="19"/>
  <c r="AG199" i="19"/>
  <c r="AG198" i="19"/>
  <c r="AG197" i="19"/>
  <c r="AG196" i="19"/>
  <c r="AG195" i="19"/>
  <c r="AG194" i="19"/>
  <c r="AG193" i="19"/>
  <c r="AG192" i="19"/>
  <c r="AG191" i="19"/>
  <c r="AG190" i="19"/>
  <c r="AG189" i="19"/>
  <c r="AG188" i="19"/>
  <c r="AG187" i="19"/>
  <c r="AG186" i="19"/>
  <c r="AG185" i="19"/>
  <c r="AG184" i="19"/>
  <c r="AG183" i="19"/>
  <c r="AG182" i="19"/>
  <c r="AG181" i="19"/>
  <c r="AG180" i="19"/>
  <c r="AG179" i="19"/>
  <c r="AG178" i="19"/>
  <c r="AG177" i="19"/>
  <c r="AG176" i="19"/>
  <c r="AG175" i="19"/>
  <c r="AG174" i="19"/>
  <c r="AG173" i="19"/>
  <c r="AG172" i="19"/>
  <c r="AG171" i="19"/>
  <c r="AG170" i="19"/>
  <c r="AG169" i="19"/>
  <c r="AG168" i="19"/>
  <c r="AG167" i="19"/>
  <c r="AG166" i="19"/>
  <c r="AG165" i="19"/>
  <c r="AG164" i="19"/>
  <c r="AF203" i="19"/>
  <c r="AF202" i="19"/>
  <c r="AF201" i="19"/>
  <c r="AF200" i="19"/>
  <c r="AF199" i="19"/>
  <c r="AF198" i="19"/>
  <c r="AF197" i="19"/>
  <c r="AF196" i="19"/>
  <c r="AF195" i="19"/>
  <c r="AF194" i="19"/>
  <c r="AF193" i="19"/>
  <c r="AF192" i="19"/>
  <c r="AF191" i="19"/>
  <c r="AF190" i="19"/>
  <c r="AF189" i="19"/>
  <c r="AF188" i="19"/>
  <c r="AF187" i="19"/>
  <c r="AF186" i="19"/>
  <c r="AF185" i="19"/>
  <c r="AF184" i="19"/>
  <c r="AF183" i="19"/>
  <c r="AF182" i="19"/>
  <c r="AF181" i="19"/>
  <c r="AF180" i="19"/>
  <c r="AF179" i="19"/>
  <c r="AF178" i="19"/>
  <c r="AF177" i="19"/>
  <c r="AF176" i="19"/>
  <c r="AF175" i="19"/>
  <c r="AF174" i="19"/>
  <c r="AF173" i="19"/>
  <c r="AF172" i="19"/>
  <c r="AF171" i="19"/>
  <c r="AF170" i="19"/>
  <c r="AF169" i="19"/>
  <c r="AF168" i="19"/>
  <c r="AF167" i="19"/>
  <c r="AF166" i="19"/>
  <c r="AF165" i="19"/>
  <c r="AF164" i="19"/>
  <c r="AC203" i="19"/>
  <c r="AC202" i="19"/>
  <c r="AC201" i="19"/>
  <c r="AC200" i="19"/>
  <c r="AC199" i="19"/>
  <c r="AC198" i="19"/>
  <c r="AC197" i="19"/>
  <c r="AC196" i="19"/>
  <c r="AC195" i="19"/>
  <c r="AC194" i="19"/>
  <c r="AC193" i="19"/>
  <c r="AC192" i="19"/>
  <c r="AC191" i="19"/>
  <c r="AC190" i="19"/>
  <c r="AC189" i="19"/>
  <c r="AC188" i="19"/>
  <c r="AC187" i="19"/>
  <c r="AC186" i="19"/>
  <c r="AC185" i="19"/>
  <c r="AC184" i="19"/>
  <c r="AC183" i="19"/>
  <c r="AC182" i="19"/>
  <c r="AC181" i="19"/>
  <c r="AC180" i="19"/>
  <c r="AC179" i="19"/>
  <c r="AC178" i="19"/>
  <c r="AC177" i="19"/>
  <c r="AC176" i="19"/>
  <c r="AC175" i="19"/>
  <c r="AC174" i="19"/>
  <c r="AC173" i="19"/>
  <c r="AC172" i="19"/>
  <c r="AC171" i="19"/>
  <c r="AC170" i="19"/>
  <c r="AC169" i="19"/>
  <c r="AC168" i="19"/>
  <c r="AC167" i="19"/>
  <c r="AC166" i="19"/>
  <c r="AC165" i="19"/>
  <c r="AC164" i="19"/>
  <c r="V203" i="19"/>
  <c r="V202" i="19"/>
  <c r="V201" i="19"/>
  <c r="V200" i="19"/>
  <c r="V199" i="19"/>
  <c r="V198" i="19"/>
  <c r="V197" i="19"/>
  <c r="V196" i="19"/>
  <c r="V195" i="19"/>
  <c r="V194" i="19"/>
  <c r="V193" i="19"/>
  <c r="V192" i="19"/>
  <c r="V191" i="19"/>
  <c r="V190" i="19"/>
  <c r="V189" i="19"/>
  <c r="V188" i="19"/>
  <c r="V187" i="19"/>
  <c r="V186" i="19"/>
  <c r="V185" i="19"/>
  <c r="V184" i="19"/>
  <c r="V183" i="19"/>
  <c r="V182" i="19"/>
  <c r="V181" i="19"/>
  <c r="V180" i="19"/>
  <c r="V179" i="19"/>
  <c r="V178" i="19"/>
  <c r="V177" i="19"/>
  <c r="V176" i="19"/>
  <c r="V175" i="19"/>
  <c r="V174" i="19"/>
  <c r="V173" i="19"/>
  <c r="V172" i="19"/>
  <c r="V171" i="19"/>
  <c r="V170" i="19"/>
  <c r="V169" i="19"/>
  <c r="V168" i="19"/>
  <c r="V167" i="19"/>
  <c r="V166" i="19"/>
  <c r="V165" i="19"/>
  <c r="V164" i="19"/>
  <c r="U203" i="19"/>
  <c r="U202" i="19"/>
  <c r="U201" i="19"/>
  <c r="U200" i="19"/>
  <c r="U199" i="19"/>
  <c r="U198" i="19"/>
  <c r="U197" i="19"/>
  <c r="U196" i="19"/>
  <c r="U195" i="19"/>
  <c r="U194" i="19"/>
  <c r="U193" i="19"/>
  <c r="U192" i="19"/>
  <c r="U191" i="19"/>
  <c r="U190" i="19"/>
  <c r="U189" i="19"/>
  <c r="U188" i="19"/>
  <c r="U187" i="19"/>
  <c r="U186" i="19"/>
  <c r="U185" i="19"/>
  <c r="U184" i="19"/>
  <c r="U183" i="19"/>
  <c r="U182" i="19"/>
  <c r="U181" i="19"/>
  <c r="U180" i="19"/>
  <c r="U179" i="19"/>
  <c r="U178" i="19"/>
  <c r="U177" i="19"/>
  <c r="U176" i="19"/>
  <c r="U175" i="19"/>
  <c r="U174" i="19"/>
  <c r="U173" i="19"/>
  <c r="U172" i="19"/>
  <c r="U171" i="19"/>
  <c r="U170" i="19"/>
  <c r="U169" i="19"/>
  <c r="U168" i="19"/>
  <c r="U167" i="19"/>
  <c r="U166" i="19"/>
  <c r="U165" i="19"/>
  <c r="U164" i="19"/>
  <c r="T203" i="19"/>
  <c r="T202" i="19"/>
  <c r="T201" i="19"/>
  <c r="T200" i="19"/>
  <c r="T199" i="19"/>
  <c r="T198" i="19"/>
  <c r="T197" i="19"/>
  <c r="T196" i="19"/>
  <c r="T195" i="19"/>
  <c r="T194" i="19"/>
  <c r="T193" i="19"/>
  <c r="T192" i="19"/>
  <c r="T191" i="19"/>
  <c r="T190" i="19"/>
  <c r="T189" i="19"/>
  <c r="T188" i="19"/>
  <c r="T187" i="19"/>
  <c r="T186" i="19"/>
  <c r="T185" i="19"/>
  <c r="T184" i="19"/>
  <c r="T183" i="19"/>
  <c r="T182" i="19"/>
  <c r="T181" i="19"/>
  <c r="T180" i="19"/>
  <c r="T179" i="19"/>
  <c r="T178" i="19"/>
  <c r="T177" i="19"/>
  <c r="T176" i="19"/>
  <c r="T175" i="19"/>
  <c r="T174" i="19"/>
  <c r="T173" i="19"/>
  <c r="T172" i="19"/>
  <c r="T171" i="19"/>
  <c r="T170" i="19"/>
  <c r="T169" i="19"/>
  <c r="T168" i="19"/>
  <c r="T167" i="19"/>
  <c r="T166" i="19"/>
  <c r="T165" i="19"/>
  <c r="T164" i="19"/>
  <c r="S203" i="19"/>
  <c r="S202" i="19"/>
  <c r="S201" i="19"/>
  <c r="S200" i="19"/>
  <c r="S199" i="19"/>
  <c r="S198" i="19"/>
  <c r="S197" i="19"/>
  <c r="S196" i="19"/>
  <c r="S195" i="19"/>
  <c r="S194" i="19"/>
  <c r="S193" i="19"/>
  <c r="S192" i="19"/>
  <c r="S191" i="19"/>
  <c r="S190" i="19"/>
  <c r="S189" i="19"/>
  <c r="S188" i="19"/>
  <c r="S187" i="19"/>
  <c r="S186" i="19"/>
  <c r="S185" i="19"/>
  <c r="S184" i="19"/>
  <c r="S183" i="19"/>
  <c r="S182" i="19"/>
  <c r="S181" i="19"/>
  <c r="S180" i="19"/>
  <c r="S179" i="19"/>
  <c r="S178" i="19"/>
  <c r="S177" i="19"/>
  <c r="S176" i="19"/>
  <c r="S175" i="19"/>
  <c r="S174" i="19"/>
  <c r="S173" i="19"/>
  <c r="S172" i="19"/>
  <c r="S171" i="19"/>
  <c r="S170" i="19"/>
  <c r="S169" i="19"/>
  <c r="S168" i="19"/>
  <c r="S167" i="19"/>
  <c r="S166" i="19"/>
  <c r="S165" i="19"/>
  <c r="S164" i="19"/>
  <c r="R203" i="19"/>
  <c r="R202" i="19"/>
  <c r="R201" i="19"/>
  <c r="R200" i="19"/>
  <c r="R199" i="19"/>
  <c r="R198" i="19"/>
  <c r="R197" i="19"/>
  <c r="R196" i="19"/>
  <c r="R195" i="19"/>
  <c r="R194" i="19"/>
  <c r="R193" i="19"/>
  <c r="R192" i="19"/>
  <c r="R191" i="19"/>
  <c r="R190" i="19"/>
  <c r="R189" i="19"/>
  <c r="R188" i="19"/>
  <c r="R187" i="19"/>
  <c r="R186" i="19"/>
  <c r="R185" i="19"/>
  <c r="R184" i="19"/>
  <c r="R183" i="19"/>
  <c r="R182" i="19"/>
  <c r="R181" i="19"/>
  <c r="R180" i="19"/>
  <c r="R179" i="19"/>
  <c r="R178" i="19"/>
  <c r="R177" i="19"/>
  <c r="R176" i="19"/>
  <c r="R175" i="19"/>
  <c r="R174" i="19"/>
  <c r="R173" i="19"/>
  <c r="R172" i="19"/>
  <c r="R171" i="19"/>
  <c r="R170" i="19"/>
  <c r="R169" i="19"/>
  <c r="R168" i="19"/>
  <c r="R167" i="19"/>
  <c r="R166" i="19"/>
  <c r="R165" i="19"/>
  <c r="R16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90" i="19"/>
  <c r="Q189" i="19"/>
  <c r="Q188" i="19"/>
  <c r="Q187" i="19"/>
  <c r="Q186" i="19"/>
  <c r="Q185" i="19"/>
  <c r="Q184" i="19"/>
  <c r="Q183" i="19"/>
  <c r="Q182" i="19"/>
  <c r="Q181" i="19"/>
  <c r="Q180" i="19"/>
  <c r="Q179" i="19"/>
  <c r="Q178" i="19"/>
  <c r="Q177" i="19"/>
  <c r="Q176" i="19"/>
  <c r="Q175" i="19"/>
  <c r="Q174" i="19"/>
  <c r="Q173" i="19"/>
  <c r="Q172" i="19"/>
  <c r="Q171" i="19"/>
  <c r="Q170" i="19"/>
  <c r="Q169" i="19"/>
  <c r="Q168" i="19"/>
  <c r="Q167" i="19"/>
  <c r="Q166" i="19"/>
  <c r="Q165" i="19"/>
  <c r="Q164" i="19"/>
  <c r="P203" i="19"/>
  <c r="P202" i="19"/>
  <c r="P201" i="19"/>
  <c r="P200" i="19"/>
  <c r="P199" i="19"/>
  <c r="P198" i="19"/>
  <c r="P197" i="19"/>
  <c r="P196" i="19"/>
  <c r="P195" i="19"/>
  <c r="P194" i="19"/>
  <c r="P193" i="19"/>
  <c r="P192" i="19"/>
  <c r="P191" i="19"/>
  <c r="P190" i="19"/>
  <c r="P189" i="19"/>
  <c r="P188" i="19"/>
  <c r="P187" i="19"/>
  <c r="P186" i="19"/>
  <c r="P185" i="19"/>
  <c r="P184" i="19"/>
  <c r="P183" i="19"/>
  <c r="P182" i="19"/>
  <c r="P181" i="19"/>
  <c r="P180" i="19"/>
  <c r="P179" i="19"/>
  <c r="P178" i="19"/>
  <c r="P177" i="19"/>
  <c r="P176" i="19"/>
  <c r="P175" i="19"/>
  <c r="P174" i="19"/>
  <c r="P173" i="19"/>
  <c r="P172" i="19"/>
  <c r="P171" i="19"/>
  <c r="P170" i="19"/>
  <c r="P169" i="19"/>
  <c r="P168" i="19"/>
  <c r="P167" i="19"/>
  <c r="P166" i="19"/>
  <c r="P165" i="19"/>
  <c r="P164" i="19"/>
  <c r="O203" i="19"/>
  <c r="O202" i="19"/>
  <c r="O201" i="19"/>
  <c r="O200" i="19"/>
  <c r="O199" i="19"/>
  <c r="O198" i="19"/>
  <c r="O197" i="19"/>
  <c r="O196" i="19"/>
  <c r="O195" i="19"/>
  <c r="O194" i="19"/>
  <c r="O193" i="19"/>
  <c r="O192" i="19"/>
  <c r="O191" i="19"/>
  <c r="O190" i="19"/>
  <c r="O189" i="19"/>
  <c r="O188" i="19"/>
  <c r="O187" i="19"/>
  <c r="O186" i="19"/>
  <c r="O185" i="19"/>
  <c r="O184" i="19"/>
  <c r="O183" i="19"/>
  <c r="O182" i="19"/>
  <c r="O181" i="19"/>
  <c r="O180" i="19"/>
  <c r="O179" i="19"/>
  <c r="O178" i="19"/>
  <c r="O177" i="19"/>
  <c r="O176" i="19"/>
  <c r="O175" i="19"/>
  <c r="O174" i="19"/>
  <c r="O173" i="19"/>
  <c r="O172" i="19"/>
  <c r="O171" i="19"/>
  <c r="O170" i="19"/>
  <c r="O169" i="19"/>
  <c r="O168" i="19"/>
  <c r="O167" i="19"/>
  <c r="O166" i="19"/>
  <c r="O165" i="19"/>
  <c r="O164" i="19"/>
  <c r="N197" i="19"/>
  <c r="M197" i="19"/>
  <c r="K197" i="19"/>
  <c r="N181" i="19"/>
  <c r="M181" i="19"/>
  <c r="K181" i="19"/>
  <c r="N203" i="19"/>
  <c r="N202" i="19"/>
  <c r="N201" i="19"/>
  <c r="N200" i="19"/>
  <c r="N199" i="19"/>
  <c r="N198" i="19"/>
  <c r="N196" i="19"/>
  <c r="N195" i="19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M203" i="19"/>
  <c r="M202" i="19"/>
  <c r="M201" i="19"/>
  <c r="M200" i="19"/>
  <c r="M199" i="19"/>
  <c r="M198" i="19"/>
  <c r="M196" i="19"/>
  <c r="M195" i="19"/>
  <c r="M194" i="19"/>
  <c r="M193" i="19"/>
  <c r="M192" i="19"/>
  <c r="M191" i="19"/>
  <c r="M190" i="19"/>
  <c r="M189" i="19"/>
  <c r="M188" i="19"/>
  <c r="M187" i="19"/>
  <c r="M186" i="19"/>
  <c r="M185" i="19"/>
  <c r="M184" i="19"/>
  <c r="M183" i="19"/>
  <c r="M182" i="19"/>
  <c r="M180" i="19"/>
  <c r="M179" i="19"/>
  <c r="M178" i="19"/>
  <c r="M177" i="19"/>
  <c r="M176" i="19"/>
  <c r="M175" i="19"/>
  <c r="M174" i="19"/>
  <c r="M173" i="19"/>
  <c r="M172" i="19"/>
  <c r="M171" i="19"/>
  <c r="M170" i="19"/>
  <c r="M169" i="19"/>
  <c r="M168" i="19"/>
  <c r="M167" i="19"/>
  <c r="M166" i="19"/>
  <c r="M165" i="19"/>
  <c r="M164" i="19"/>
  <c r="K203" i="19"/>
  <c r="K202" i="19"/>
  <c r="K201" i="19"/>
  <c r="K200" i="19"/>
  <c r="K199" i="19"/>
  <c r="K198" i="19"/>
  <c r="K196" i="19"/>
  <c r="K195" i="19"/>
  <c r="K194" i="19"/>
  <c r="K193" i="19"/>
  <c r="K192" i="19"/>
  <c r="K191" i="19"/>
  <c r="K190" i="19"/>
  <c r="K167" i="19"/>
  <c r="K166" i="19"/>
  <c r="K165" i="19"/>
  <c r="K189" i="19"/>
  <c r="K188" i="19"/>
  <c r="K187" i="19"/>
  <c r="K186" i="19"/>
  <c r="K184" i="19"/>
  <c r="K183" i="19"/>
  <c r="K182" i="19"/>
  <c r="K180" i="19"/>
  <c r="K179" i="19"/>
  <c r="K178" i="19"/>
  <c r="K177" i="19"/>
  <c r="K176" i="19"/>
  <c r="K175" i="19"/>
  <c r="K174" i="19"/>
  <c r="K173" i="19"/>
  <c r="K185" i="19"/>
  <c r="K172" i="19"/>
  <c r="K171" i="19"/>
  <c r="K170" i="19"/>
  <c r="K169" i="19"/>
  <c r="K168" i="19"/>
  <c r="K164" i="19"/>
  <c r="F10" i="19" l="1"/>
  <c r="F165" i="19" s="1"/>
  <c r="F19" i="24"/>
  <c r="F189" i="19" l="1"/>
  <c r="F167" i="19"/>
  <c r="F173" i="19"/>
  <c r="F202" i="19"/>
  <c r="F198" i="19"/>
  <c r="F194" i="19"/>
  <c r="F190" i="19"/>
  <c r="F186" i="19"/>
  <c r="F182" i="19"/>
  <c r="F178" i="19"/>
  <c r="F174" i="19"/>
  <c r="F170" i="19"/>
  <c r="F166" i="19"/>
  <c r="F203" i="19"/>
  <c r="F193" i="19"/>
  <c r="F192" i="19"/>
  <c r="F187" i="19"/>
  <c r="F177" i="19"/>
  <c r="F176" i="19"/>
  <c r="F171" i="19"/>
  <c r="F197" i="19"/>
  <c r="F196" i="19"/>
  <c r="F191" i="19"/>
  <c r="F181" i="19"/>
  <c r="F180" i="19"/>
  <c r="F175" i="19"/>
  <c r="F164" i="19"/>
  <c r="F201" i="19"/>
  <c r="F200" i="19"/>
  <c r="F195" i="19"/>
  <c r="F185" i="19"/>
  <c r="F184" i="19"/>
  <c r="F179" i="19"/>
  <c r="F188" i="19"/>
  <c r="F168" i="19"/>
  <c r="F169" i="19"/>
  <c r="F172" i="19"/>
  <c r="F183" i="19"/>
  <c r="F199" i="19"/>
  <c r="AT33" i="24"/>
  <c r="AT32" i="24"/>
  <c r="AT31" i="24"/>
  <c r="AT22" i="24"/>
  <c r="AS19" i="24"/>
  <c r="AR19" i="24"/>
  <c r="AQ19" i="24"/>
  <c r="AP19" i="24"/>
  <c r="AO19" i="24"/>
  <c r="AN19" i="24"/>
  <c r="AM19" i="24"/>
  <c r="AL19" i="24"/>
  <c r="AK19" i="24"/>
  <c r="AJ19" i="24"/>
  <c r="AI19" i="24"/>
  <c r="AH19" i="24"/>
  <c r="AG19" i="24"/>
  <c r="AF19" i="24"/>
  <c r="AE19" i="24"/>
  <c r="AD19" i="24"/>
  <c r="AC19" i="24"/>
  <c r="AB19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0" i="19"/>
  <c r="O31" i="19"/>
  <c r="O32" i="19"/>
  <c r="O33" i="19"/>
  <c r="O34" i="19"/>
  <c r="O35" i="19"/>
  <c r="O36" i="19"/>
  <c r="O37" i="19"/>
  <c r="O38" i="19"/>
  <c r="O29" i="19"/>
  <c r="O28" i="19"/>
  <c r="O27" i="19"/>
  <c r="O26" i="19"/>
  <c r="O25" i="19"/>
  <c r="E18" i="8" l="1"/>
  <c r="K5" i="19" l="1"/>
  <c r="DY10" i="19" l="1"/>
  <c r="BF28" i="19" l="1"/>
  <c r="K88" i="19" l="1"/>
  <c r="K89" i="19"/>
  <c r="AJ102" i="19"/>
  <c r="AJ103" i="19"/>
  <c r="AJ104" i="19"/>
  <c r="AJ105" i="19"/>
  <c r="AJ106" i="19"/>
  <c r="AJ107" i="19"/>
  <c r="AJ108" i="19"/>
  <c r="AJ109" i="19"/>
  <c r="AJ110" i="19"/>
  <c r="AJ111" i="19"/>
  <c r="DX10" i="19" l="1"/>
  <c r="AG56" i="1"/>
  <c r="G48" i="1"/>
  <c r="J5" i="19" l="1"/>
  <c r="I5" i="19"/>
  <c r="AQ96" i="19"/>
  <c r="BF26" i="19"/>
  <c r="BH26" i="19"/>
  <c r="BI26" i="19"/>
  <c r="BK26" i="19"/>
  <c r="BL26" i="19"/>
  <c r="BM26" i="19"/>
  <c r="X89" i="19"/>
  <c r="W89" i="19"/>
  <c r="S89" i="19"/>
  <c r="P89" i="19"/>
  <c r="O89" i="19"/>
  <c r="N89" i="19"/>
  <c r="M89" i="19"/>
  <c r="L89" i="19"/>
  <c r="GK10" i="19"/>
  <c r="GJ10" i="19"/>
  <c r="GI10" i="19"/>
  <c r="GH10" i="19"/>
  <c r="GG10" i="19"/>
  <c r="CV10" i="19"/>
  <c r="CT10" i="19"/>
  <c r="AH17" i="19"/>
  <c r="AG17" i="19"/>
  <c r="G56" i="1" l="1"/>
  <c r="BN26" i="19" s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M103" i="19" l="1"/>
  <c r="M104" i="19"/>
  <c r="M105" i="19"/>
  <c r="M106" i="19"/>
  <c r="M107" i="19"/>
  <c r="M108" i="19"/>
  <c r="M109" i="19"/>
  <c r="M110" i="19"/>
  <c r="M111" i="19"/>
  <c r="M102" i="19"/>
  <c r="CQ10" i="19"/>
  <c r="CO10" i="19"/>
  <c r="AP96" i="19"/>
  <c r="DV10" i="19" l="1"/>
  <c r="DU10" i="19"/>
  <c r="DS10" i="19"/>
  <c r="DQ10" i="19"/>
  <c r="DP10" i="19"/>
  <c r="DO10" i="19"/>
  <c r="EE10" i="19"/>
  <c r="ED10" i="19"/>
  <c r="EB10" i="19"/>
  <c r="DZ10" i="19"/>
  <c r="EF10" i="19" l="1"/>
  <c r="E40" i="8"/>
  <c r="E46" i="8" s="1"/>
  <c r="E52" i="8" s="1"/>
  <c r="M64" i="19" l="1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X88" i="19"/>
  <c r="W88" i="19"/>
  <c r="S88" i="19"/>
  <c r="P88" i="19"/>
  <c r="O88" i="19"/>
  <c r="L88" i="19"/>
  <c r="N88" i="19"/>
  <c r="M87" i="19"/>
  <c r="M84" i="19"/>
  <c r="M88" i="19"/>
  <c r="M83" i="19"/>
  <c r="M82" i="19"/>
  <c r="M81" i="19"/>
  <c r="M80" i="19"/>
  <c r="M79" i="19"/>
  <c r="M78" i="19"/>
  <c r="HI10" i="19"/>
  <c r="HH10" i="19"/>
  <c r="HG10" i="19"/>
  <c r="AM10" i="19"/>
  <c r="AL10" i="19"/>
  <c r="AK10" i="19"/>
  <c r="AI10" i="19"/>
  <c r="AH10" i="19"/>
  <c r="AF10" i="19"/>
  <c r="AE10" i="19"/>
  <c r="AC10" i="19"/>
  <c r="AB10" i="19"/>
  <c r="Z10" i="19"/>
  <c r="W10" i="19"/>
  <c r="BH71" i="19"/>
  <c r="BD71" i="19"/>
  <c r="BA71" i="19"/>
  <c r="AX71" i="19"/>
  <c r="AU71" i="19"/>
  <c r="AR71" i="19"/>
  <c r="AO71" i="19"/>
  <c r="AL71" i="19"/>
  <c r="AI71" i="19"/>
  <c r="AF71" i="19"/>
  <c r="AC71" i="19"/>
  <c r="Z71" i="19"/>
  <c r="W71" i="19"/>
  <c r="T71" i="19"/>
  <c r="Q71" i="19"/>
  <c r="N71" i="19"/>
  <c r="K71" i="19"/>
  <c r="E83" i="8" l="1"/>
  <c r="BM71" i="19" s="1"/>
  <c r="AG10" i="19" l="1"/>
  <c r="AD10" i="19"/>
  <c r="AA10" i="19"/>
  <c r="AJ10" i="19" l="1"/>
  <c r="AG96" i="19" l="1"/>
  <c r="AS34" i="19" l="1"/>
  <c r="AS33" i="19"/>
  <c r="AS32" i="19"/>
  <c r="AS31" i="19"/>
  <c r="AS30" i="19"/>
  <c r="AS29" i="19"/>
  <c r="AS28" i="19"/>
  <c r="AS27" i="19"/>
  <c r="AS26" i="19"/>
  <c r="AS25" i="19"/>
  <c r="AR25" i="19"/>
  <c r="AR26" i="19"/>
  <c r="AR27" i="19"/>
  <c r="AF26" i="19"/>
  <c r="O17" i="19" l="1"/>
  <c r="N61" i="19" l="1"/>
  <c r="N14" i="14" l="1"/>
  <c r="N22" i="14"/>
  <c r="N21" i="14"/>
  <c r="BN25" i="19"/>
  <c r="H48" i="1" l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 l="1"/>
  <c r="T96" i="19"/>
  <c r="AT22" i="1" l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O96" i="19" l="1"/>
  <c r="AN96" i="19"/>
  <c r="BB64" i="19"/>
  <c r="BB63" i="19"/>
  <c r="BB62" i="19"/>
  <c r="BB61" i="19"/>
  <c r="BB60" i="19"/>
  <c r="BB59" i="19"/>
  <c r="BB58" i="19"/>
  <c r="BB57" i="19"/>
  <c r="BB56" i="19"/>
  <c r="BB55" i="19"/>
  <c r="BB54" i="19"/>
  <c r="BB53" i="19"/>
  <c r="BB52" i="19"/>
  <c r="BB51" i="19"/>
  <c r="BB50" i="19"/>
  <c r="BB49" i="19"/>
  <c r="BB48" i="19"/>
  <c r="BB47" i="19"/>
  <c r="BB46" i="19"/>
  <c r="BB45" i="19"/>
  <c r="BB44" i="19"/>
  <c r="BB43" i="19"/>
  <c r="BB42" i="19"/>
  <c r="BB41" i="19"/>
  <c r="BB40" i="19"/>
  <c r="BB39" i="19"/>
  <c r="BB38" i="19"/>
  <c r="BB37" i="19"/>
  <c r="BB36" i="19"/>
  <c r="BB35" i="19"/>
  <c r="BB34" i="19"/>
  <c r="BB33" i="19"/>
  <c r="BB32" i="19"/>
  <c r="BB31" i="19"/>
  <c r="BB30" i="19"/>
  <c r="BB29" i="19"/>
  <c r="BB28" i="19"/>
  <c r="BB27" i="19"/>
  <c r="BB26" i="19"/>
  <c r="BB25" i="19"/>
  <c r="BA64" i="19"/>
  <c r="BA63" i="19"/>
  <c r="BA62" i="19"/>
  <c r="BA61" i="19"/>
  <c r="BA60" i="19"/>
  <c r="BA59" i="19"/>
  <c r="BA58" i="19"/>
  <c r="BA57" i="19"/>
  <c r="BA56" i="19"/>
  <c r="BA55" i="19"/>
  <c r="BA54" i="19"/>
  <c r="BA53" i="19"/>
  <c r="BA52" i="19"/>
  <c r="BA51" i="19"/>
  <c r="BA50" i="19"/>
  <c r="BA49" i="19"/>
  <c r="BA48" i="19"/>
  <c r="BA47" i="19"/>
  <c r="BA46" i="19"/>
  <c r="BA45" i="19"/>
  <c r="BA44" i="19"/>
  <c r="BA43" i="19"/>
  <c r="BA42" i="19"/>
  <c r="BA41" i="19"/>
  <c r="BA40" i="19"/>
  <c r="BA39" i="19"/>
  <c r="BA38" i="19"/>
  <c r="BA37" i="19"/>
  <c r="BA36" i="19"/>
  <c r="BA35" i="19"/>
  <c r="BA34" i="19"/>
  <c r="BA33" i="19"/>
  <c r="BA32" i="19"/>
  <c r="BA31" i="19"/>
  <c r="BA30" i="19"/>
  <c r="BA29" i="19"/>
  <c r="BA28" i="19"/>
  <c r="BA27" i="19"/>
  <c r="BA26" i="19"/>
  <c r="BA25" i="19"/>
  <c r="AZ64" i="19"/>
  <c r="AZ63" i="19"/>
  <c r="AZ62" i="19"/>
  <c r="AZ61" i="19"/>
  <c r="AZ60" i="19"/>
  <c r="AZ59" i="19"/>
  <c r="AZ58" i="19"/>
  <c r="AZ57" i="19"/>
  <c r="AZ56" i="19"/>
  <c r="AZ55" i="19"/>
  <c r="AZ54" i="19"/>
  <c r="AZ53" i="19"/>
  <c r="AZ52" i="19"/>
  <c r="AZ51" i="19"/>
  <c r="AZ50" i="19"/>
  <c r="AZ49" i="19"/>
  <c r="AZ48" i="19"/>
  <c r="AZ47" i="19"/>
  <c r="AZ46" i="19"/>
  <c r="AZ45" i="19"/>
  <c r="AZ44" i="19"/>
  <c r="AZ43" i="19"/>
  <c r="AZ42" i="19"/>
  <c r="AZ41" i="19"/>
  <c r="AZ40" i="19"/>
  <c r="AZ39" i="19"/>
  <c r="AZ38" i="19"/>
  <c r="AZ37" i="19"/>
  <c r="AZ36" i="19"/>
  <c r="AZ35" i="19"/>
  <c r="AZ34" i="19"/>
  <c r="AZ33" i="19"/>
  <c r="AZ32" i="19"/>
  <c r="AZ31" i="19"/>
  <c r="AZ30" i="19"/>
  <c r="AZ29" i="19"/>
  <c r="AZ28" i="19"/>
  <c r="AZ27" i="19"/>
  <c r="AZ26" i="19"/>
  <c r="AZ25" i="19"/>
  <c r="BN64" i="19"/>
  <c r="BN63" i="19"/>
  <c r="BN62" i="19"/>
  <c r="BN61" i="19"/>
  <c r="BN60" i="19"/>
  <c r="BN59" i="19"/>
  <c r="BN58" i="19"/>
  <c r="BN57" i="19"/>
  <c r="BN56" i="19"/>
  <c r="BN55" i="19"/>
  <c r="BN54" i="19"/>
  <c r="BN53" i="19"/>
  <c r="BN52" i="19"/>
  <c r="BN51" i="19"/>
  <c r="BN50" i="19"/>
  <c r="BN49" i="19"/>
  <c r="BN48" i="19"/>
  <c r="BN47" i="19"/>
  <c r="BN46" i="19"/>
  <c r="BN45" i="19"/>
  <c r="BN44" i="19"/>
  <c r="BN43" i="19"/>
  <c r="BN42" i="19"/>
  <c r="BN41" i="19"/>
  <c r="BN40" i="19"/>
  <c r="BN39" i="19"/>
  <c r="BN38" i="19"/>
  <c r="BN37" i="19"/>
  <c r="BN36" i="19"/>
  <c r="BN35" i="19"/>
  <c r="BN34" i="19"/>
  <c r="BN33" i="19"/>
  <c r="BN32" i="19"/>
  <c r="BN31" i="19"/>
  <c r="BN30" i="19"/>
  <c r="BN29" i="19"/>
  <c r="BN28" i="19"/>
  <c r="BN27" i="19"/>
  <c r="BM64" i="19"/>
  <c r="BM63" i="19"/>
  <c r="BM62" i="19"/>
  <c r="BM61" i="19"/>
  <c r="BM60" i="19"/>
  <c r="BM59" i="19"/>
  <c r="BM58" i="19"/>
  <c r="BM57" i="19"/>
  <c r="BM56" i="19"/>
  <c r="BM55" i="19"/>
  <c r="BM54" i="19"/>
  <c r="BM53" i="19"/>
  <c r="BM52" i="19"/>
  <c r="BM51" i="19"/>
  <c r="BM50" i="19"/>
  <c r="BM49" i="19"/>
  <c r="BM48" i="19"/>
  <c r="BM47" i="19"/>
  <c r="BM46" i="19"/>
  <c r="BM45" i="19"/>
  <c r="BM44" i="19"/>
  <c r="BM43" i="19"/>
  <c r="BM42" i="19"/>
  <c r="BM41" i="19"/>
  <c r="BM40" i="19"/>
  <c r="BM39" i="19"/>
  <c r="BM38" i="19"/>
  <c r="BM37" i="19"/>
  <c r="BM36" i="19"/>
  <c r="BM35" i="19"/>
  <c r="BM34" i="19"/>
  <c r="BM33" i="19"/>
  <c r="BM32" i="19"/>
  <c r="BM31" i="19"/>
  <c r="BM30" i="19"/>
  <c r="BM29" i="19"/>
  <c r="BM28" i="19"/>
  <c r="BM27" i="19"/>
  <c r="BM25" i="19"/>
  <c r="BL64" i="19"/>
  <c r="BL63" i="19"/>
  <c r="BL62" i="19"/>
  <c r="BL61" i="19"/>
  <c r="BL60" i="19"/>
  <c r="BL59" i="19"/>
  <c r="BL58" i="19"/>
  <c r="BL57" i="19"/>
  <c r="BL56" i="19"/>
  <c r="BL55" i="19"/>
  <c r="BL54" i="19"/>
  <c r="BL53" i="19"/>
  <c r="BL52" i="19"/>
  <c r="BL51" i="19"/>
  <c r="BL50" i="19"/>
  <c r="BL49" i="19"/>
  <c r="BL48" i="19"/>
  <c r="BL47" i="19"/>
  <c r="BL46" i="19"/>
  <c r="BL45" i="19"/>
  <c r="BL44" i="19"/>
  <c r="BL43" i="19"/>
  <c r="BL42" i="19"/>
  <c r="BL41" i="19"/>
  <c r="BL40" i="19"/>
  <c r="BL39" i="19"/>
  <c r="BL38" i="19"/>
  <c r="BL37" i="19"/>
  <c r="BL36" i="19"/>
  <c r="BL35" i="19"/>
  <c r="BL34" i="19"/>
  <c r="BL33" i="19"/>
  <c r="BL32" i="19"/>
  <c r="BL31" i="19"/>
  <c r="BL30" i="19"/>
  <c r="BL29" i="19"/>
  <c r="BL28" i="19"/>
  <c r="BL27" i="19"/>
  <c r="BL25" i="19"/>
  <c r="BK34" i="19"/>
  <c r="BK33" i="19"/>
  <c r="BK32" i="19"/>
  <c r="BK31" i="19"/>
  <c r="BK30" i="19"/>
  <c r="BK29" i="19"/>
  <c r="BK28" i="19"/>
  <c r="BK27" i="19"/>
  <c r="BK64" i="19"/>
  <c r="BK25" i="19"/>
  <c r="AT50" i="1"/>
  <c r="AT51" i="1"/>
  <c r="AT52" i="1"/>
  <c r="AT53" i="1"/>
  <c r="AT54" i="1"/>
  <c r="AT55" i="1"/>
  <c r="AT56" i="1"/>
  <c r="BK63" i="19" l="1"/>
  <c r="BK62" i="19"/>
  <c r="BK61" i="19"/>
  <c r="BK60" i="19"/>
  <c r="BK59" i="19"/>
  <c r="BK58" i="19"/>
  <c r="BK57" i="19"/>
  <c r="BK56" i="19"/>
  <c r="BK55" i="19"/>
  <c r="BK54" i="19"/>
  <c r="BK53" i="19"/>
  <c r="BK52" i="19"/>
  <c r="BK51" i="19"/>
  <c r="BK50" i="19"/>
  <c r="BK49" i="19"/>
  <c r="BK48" i="19"/>
  <c r="BK47" i="19"/>
  <c r="BK46" i="19"/>
  <c r="BK45" i="19"/>
  <c r="BK44" i="19"/>
  <c r="BK43" i="19"/>
  <c r="BK42" i="19"/>
  <c r="BK41" i="19"/>
  <c r="BK40" i="19"/>
  <c r="BK39" i="19"/>
  <c r="BK38" i="19"/>
  <c r="BK37" i="19"/>
  <c r="BK36" i="19"/>
  <c r="BK35" i="19"/>
  <c r="AQ10" i="19" l="1"/>
  <c r="AO10" i="19"/>
  <c r="EW10" i="19"/>
  <c r="N17" i="19" l="1"/>
  <c r="P78" i="19" l="1"/>
  <c r="P79" i="19"/>
  <c r="P80" i="19"/>
  <c r="P81" i="19"/>
  <c r="P82" i="19"/>
  <c r="P83" i="19"/>
  <c r="P84" i="19"/>
  <c r="P87" i="19"/>
  <c r="O10" i="19" l="1"/>
  <c r="N10" i="19"/>
  <c r="EI10" i="19" l="1"/>
  <c r="EG10" i="19"/>
  <c r="EH10" i="19"/>
  <c r="S111" i="19" l="1"/>
  <c r="S110" i="19"/>
  <c r="S109" i="19"/>
  <c r="S108" i="19"/>
  <c r="S107" i="19"/>
  <c r="S106" i="19"/>
  <c r="S105" i="19"/>
  <c r="S104" i="19"/>
  <c r="S103" i="19"/>
  <c r="S102" i="19"/>
  <c r="AG111" i="19" l="1"/>
  <c r="AG110" i="19"/>
  <c r="AG109" i="19"/>
  <c r="AG108" i="19"/>
  <c r="AG107" i="19"/>
  <c r="AG106" i="19"/>
  <c r="AG105" i="19"/>
  <c r="AG104" i="19"/>
  <c r="AG103" i="19"/>
  <c r="AG102" i="19"/>
  <c r="Y111" i="19"/>
  <c r="Y110" i="19"/>
  <c r="Y109" i="19"/>
  <c r="Y108" i="19"/>
  <c r="Y107" i="19"/>
  <c r="Y106" i="19"/>
  <c r="Y105" i="19"/>
  <c r="Y104" i="19"/>
  <c r="Y103" i="19"/>
  <c r="Y102" i="19"/>
  <c r="X111" i="19"/>
  <c r="X110" i="19"/>
  <c r="X109" i="19"/>
  <c r="X108" i="19"/>
  <c r="X107" i="19"/>
  <c r="X106" i="19"/>
  <c r="X105" i="19"/>
  <c r="X104" i="19"/>
  <c r="X103" i="19"/>
  <c r="X102" i="19"/>
  <c r="W111" i="19"/>
  <c r="W110" i="19"/>
  <c r="W109" i="19"/>
  <c r="W108" i="19"/>
  <c r="W107" i="19"/>
  <c r="W106" i="19"/>
  <c r="W105" i="19"/>
  <c r="W104" i="19"/>
  <c r="W103" i="19"/>
  <c r="W102" i="19"/>
  <c r="V111" i="19"/>
  <c r="V110" i="19"/>
  <c r="V109" i="19"/>
  <c r="V108" i="19"/>
  <c r="V107" i="19"/>
  <c r="V106" i="19"/>
  <c r="V105" i="19"/>
  <c r="V104" i="19"/>
  <c r="V103" i="19"/>
  <c r="V102" i="19"/>
  <c r="U111" i="19"/>
  <c r="U110" i="19"/>
  <c r="U109" i="19"/>
  <c r="U108" i="19"/>
  <c r="U107" i="19"/>
  <c r="U106" i="19"/>
  <c r="U105" i="19"/>
  <c r="U104" i="19"/>
  <c r="U103" i="19"/>
  <c r="U102" i="19"/>
  <c r="T111" i="19"/>
  <c r="T110" i="19"/>
  <c r="T109" i="19"/>
  <c r="T108" i="19"/>
  <c r="T107" i="19"/>
  <c r="T106" i="19"/>
  <c r="T105" i="19"/>
  <c r="T104" i="19"/>
  <c r="T103" i="19"/>
  <c r="T102" i="19"/>
  <c r="R111" i="19"/>
  <c r="R110" i="19"/>
  <c r="R109" i="19"/>
  <c r="R108" i="19"/>
  <c r="R107" i="19"/>
  <c r="R106" i="19"/>
  <c r="R105" i="19"/>
  <c r="R104" i="19"/>
  <c r="R103" i="19"/>
  <c r="R102" i="19"/>
  <c r="Q111" i="19"/>
  <c r="Q110" i="19"/>
  <c r="Q109" i="19"/>
  <c r="Q108" i="19"/>
  <c r="Q107" i="19"/>
  <c r="Q106" i="19"/>
  <c r="Q105" i="19"/>
  <c r="Q104" i="19"/>
  <c r="Q103" i="19"/>
  <c r="Q102" i="19"/>
  <c r="Z111" i="19"/>
  <c r="Z110" i="19"/>
  <c r="Z109" i="19"/>
  <c r="Z108" i="19"/>
  <c r="Z107" i="19"/>
  <c r="Z106" i="19"/>
  <c r="Z105" i="19"/>
  <c r="Z104" i="19"/>
  <c r="Z103" i="19"/>
  <c r="Z102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Q64" i="19"/>
  <c r="Q63" i="19"/>
  <c r="Q62" i="19"/>
  <c r="Q61" i="19"/>
  <c r="Q60" i="19"/>
  <c r="Q59" i="19"/>
  <c r="Q58" i="19"/>
  <c r="Q57" i="19"/>
  <c r="Q56" i="19"/>
  <c r="Q55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E32" i="16"/>
  <c r="H32" i="16"/>
  <c r="AM96" i="19"/>
  <c r="AL96" i="19"/>
  <c r="AD96" i="19"/>
  <c r="AC96" i="19"/>
  <c r="AD95" i="19"/>
  <c r="AC95" i="19"/>
  <c r="Q96" i="19"/>
  <c r="Q95" i="19"/>
  <c r="P96" i="19"/>
  <c r="P95" i="19"/>
  <c r="AA96" i="19"/>
  <c r="AA95" i="19"/>
  <c r="O95" i="19"/>
  <c r="O96" i="19"/>
  <c r="N20" i="14" l="1"/>
  <c r="N12" i="14"/>
  <c r="N13" i="14"/>
  <c r="DI10" i="19" l="1"/>
  <c r="CM10" i="19"/>
  <c r="BU10" i="19"/>
  <c r="CG10" i="19"/>
  <c r="GL10" i="19"/>
  <c r="GM10" i="19"/>
  <c r="GN10" i="19"/>
  <c r="GO10" i="19"/>
  <c r="AX10" i="19"/>
  <c r="AW10" i="19"/>
  <c r="AV10" i="19"/>
  <c r="AU10" i="19"/>
  <c r="AS64" i="19"/>
  <c r="AS63" i="19"/>
  <c r="AS62" i="19"/>
  <c r="AS61" i="19"/>
  <c r="AS60" i="19"/>
  <c r="AS59" i="19"/>
  <c r="AS58" i="19"/>
  <c r="AS57" i="19"/>
  <c r="AS56" i="19"/>
  <c r="AS55" i="19"/>
  <c r="AS54" i="19"/>
  <c r="AS53" i="19"/>
  <c r="AS52" i="19"/>
  <c r="AS51" i="19"/>
  <c r="AS50" i="19"/>
  <c r="AS49" i="19"/>
  <c r="AS48" i="19"/>
  <c r="AS47" i="19"/>
  <c r="AS46" i="19"/>
  <c r="AS45" i="19"/>
  <c r="AS44" i="19"/>
  <c r="AS43" i="19"/>
  <c r="AS42" i="19"/>
  <c r="AS41" i="19"/>
  <c r="AS40" i="19"/>
  <c r="AS39" i="19"/>
  <c r="AS38" i="19"/>
  <c r="AS37" i="19"/>
  <c r="AS36" i="19"/>
  <c r="AS35" i="19"/>
  <c r="H5" i="19"/>
  <c r="G5" i="19"/>
  <c r="F5" i="19"/>
  <c r="E5" i="19"/>
  <c r="D5" i="19"/>
  <c r="C5" i="19"/>
  <c r="B5" i="19"/>
  <c r="A5" i="19"/>
  <c r="BI64" i="19"/>
  <c r="BI63" i="19"/>
  <c r="BI62" i="19"/>
  <c r="BI61" i="19"/>
  <c r="BI60" i="19"/>
  <c r="BI59" i="19"/>
  <c r="BI58" i="19"/>
  <c r="BI57" i="19"/>
  <c r="BI56" i="19"/>
  <c r="BI55" i="19"/>
  <c r="BI54" i="19"/>
  <c r="BI53" i="19"/>
  <c r="BI52" i="19"/>
  <c r="BI51" i="19"/>
  <c r="BI50" i="19"/>
  <c r="BI49" i="19"/>
  <c r="BI48" i="19"/>
  <c r="BI47" i="19"/>
  <c r="BI46" i="19"/>
  <c r="BI45" i="19"/>
  <c r="BI44" i="19"/>
  <c r="BI43" i="19"/>
  <c r="BI42" i="19"/>
  <c r="BI41" i="19"/>
  <c r="BI40" i="19"/>
  <c r="BI39" i="19"/>
  <c r="BI38" i="19"/>
  <c r="BI37" i="19"/>
  <c r="BI36" i="19"/>
  <c r="BI35" i="19"/>
  <c r="BH64" i="19"/>
  <c r="BH63" i="19"/>
  <c r="BH62" i="19"/>
  <c r="BH61" i="19"/>
  <c r="BH60" i="19"/>
  <c r="BH59" i="19"/>
  <c r="BH58" i="19"/>
  <c r="BH57" i="19"/>
  <c r="BH56" i="19"/>
  <c r="BH55" i="19"/>
  <c r="BH54" i="19"/>
  <c r="BH53" i="19"/>
  <c r="BH52" i="19"/>
  <c r="BH51" i="19"/>
  <c r="BH50" i="19"/>
  <c r="BH49" i="19"/>
  <c r="BH48" i="19"/>
  <c r="BH47" i="19"/>
  <c r="BH46" i="19"/>
  <c r="BH45" i="19"/>
  <c r="BH44" i="19"/>
  <c r="BH43" i="19"/>
  <c r="BH42" i="19"/>
  <c r="BH41" i="19"/>
  <c r="BH40" i="19"/>
  <c r="BH39" i="19"/>
  <c r="BH38" i="19"/>
  <c r="BH37" i="19"/>
  <c r="BH36" i="19"/>
  <c r="BH35" i="19"/>
  <c r="BF64" i="19"/>
  <c r="BF63" i="19"/>
  <c r="BF62" i="19"/>
  <c r="BF61" i="19"/>
  <c r="BF60" i="19"/>
  <c r="BF59" i="19"/>
  <c r="BF58" i="19"/>
  <c r="BF57" i="19"/>
  <c r="BF56" i="19"/>
  <c r="BF55" i="19"/>
  <c r="BF54" i="19"/>
  <c r="BF53" i="19"/>
  <c r="BF52" i="19"/>
  <c r="BF51" i="19"/>
  <c r="BF50" i="19"/>
  <c r="BF49" i="19"/>
  <c r="BF48" i="19"/>
  <c r="BF47" i="19"/>
  <c r="BF46" i="19"/>
  <c r="BF45" i="19"/>
  <c r="BF44" i="19"/>
  <c r="BF43" i="19"/>
  <c r="BF42" i="19"/>
  <c r="BF41" i="19"/>
  <c r="BF40" i="19"/>
  <c r="BF39" i="19"/>
  <c r="BF38" i="19"/>
  <c r="BF37" i="19"/>
  <c r="BF36" i="19"/>
  <c r="BF35" i="19"/>
  <c r="AY64" i="19"/>
  <c r="AY63" i="19"/>
  <c r="AY62" i="19"/>
  <c r="AY61" i="19"/>
  <c r="AY60" i="19"/>
  <c r="AY59" i="19"/>
  <c r="AY58" i="19"/>
  <c r="AY57" i="19"/>
  <c r="AY56" i="19"/>
  <c r="AY55" i="19"/>
  <c r="AY54" i="19"/>
  <c r="AY53" i="19"/>
  <c r="AY52" i="19"/>
  <c r="AY51" i="19"/>
  <c r="AY50" i="19"/>
  <c r="AY49" i="19"/>
  <c r="AY48" i="19"/>
  <c r="AY47" i="19"/>
  <c r="AY46" i="19"/>
  <c r="AY45" i="19"/>
  <c r="AY44" i="19"/>
  <c r="AY43" i="19"/>
  <c r="AY42" i="19"/>
  <c r="AY41" i="19"/>
  <c r="AY40" i="19"/>
  <c r="AY39" i="19"/>
  <c r="AY38" i="19"/>
  <c r="AY37" i="19"/>
  <c r="AY36" i="19"/>
  <c r="AY35" i="19"/>
  <c r="AU64" i="19"/>
  <c r="AU63" i="19"/>
  <c r="AU62" i="19"/>
  <c r="AU61" i="19"/>
  <c r="AU60" i="19"/>
  <c r="AU59" i="19"/>
  <c r="AU58" i="19"/>
  <c r="AU57" i="19"/>
  <c r="AU56" i="19"/>
  <c r="AU55" i="19"/>
  <c r="AU54" i="19"/>
  <c r="AU53" i="19"/>
  <c r="AU52" i="19"/>
  <c r="AU51" i="19"/>
  <c r="AU50" i="19"/>
  <c r="AU49" i="19"/>
  <c r="AU48" i="19"/>
  <c r="AU47" i="19"/>
  <c r="AU46" i="19"/>
  <c r="AU45" i="19"/>
  <c r="AU44" i="19"/>
  <c r="AU43" i="19"/>
  <c r="AU42" i="19"/>
  <c r="AU41" i="19"/>
  <c r="AU40" i="19"/>
  <c r="AU39" i="19"/>
  <c r="AU38" i="19"/>
  <c r="AU37" i="19"/>
  <c r="AU36" i="19"/>
  <c r="AU35" i="19"/>
  <c r="AR64" i="19"/>
  <c r="AR63" i="19"/>
  <c r="AR62" i="19"/>
  <c r="AR61" i="19"/>
  <c r="AR60" i="19"/>
  <c r="AR59" i="19"/>
  <c r="AR58" i="19"/>
  <c r="AR57" i="19"/>
  <c r="AR56" i="19"/>
  <c r="AR55" i="19"/>
  <c r="AR54" i="19"/>
  <c r="AR53" i="19"/>
  <c r="AR52" i="19"/>
  <c r="AR51" i="19"/>
  <c r="AR50" i="19"/>
  <c r="AR49" i="19"/>
  <c r="AR48" i="19"/>
  <c r="AR47" i="19"/>
  <c r="AR46" i="19"/>
  <c r="AR45" i="19"/>
  <c r="AR44" i="19"/>
  <c r="AR43" i="19"/>
  <c r="AR42" i="19"/>
  <c r="AR41" i="19"/>
  <c r="AR40" i="19"/>
  <c r="AR39" i="19"/>
  <c r="AR38" i="19"/>
  <c r="AR37" i="19"/>
  <c r="AR36" i="19"/>
  <c r="AR35" i="19"/>
  <c r="AP64" i="19"/>
  <c r="AP63" i="19"/>
  <c r="AP62" i="19"/>
  <c r="AP61" i="19"/>
  <c r="AP60" i="19"/>
  <c r="AP59" i="19"/>
  <c r="AP58" i="19"/>
  <c r="AP57" i="19"/>
  <c r="AP56" i="19"/>
  <c r="AP55" i="19"/>
  <c r="AP54" i="19"/>
  <c r="AP53" i="19"/>
  <c r="AP52" i="19"/>
  <c r="AP51" i="19"/>
  <c r="AP50" i="19"/>
  <c r="AP49" i="19"/>
  <c r="AP48" i="19"/>
  <c r="AP47" i="19"/>
  <c r="AP46" i="19"/>
  <c r="AP45" i="19"/>
  <c r="AP44" i="19"/>
  <c r="AP43" i="19"/>
  <c r="AP42" i="19"/>
  <c r="AP41" i="19"/>
  <c r="AP40" i="19"/>
  <c r="AP39" i="19"/>
  <c r="AP38" i="19"/>
  <c r="AP37" i="19"/>
  <c r="AP36" i="19"/>
  <c r="AP35" i="19"/>
  <c r="AO64" i="19"/>
  <c r="AO63" i="19"/>
  <c r="AO62" i="19"/>
  <c r="AO61" i="19"/>
  <c r="AO60" i="19"/>
  <c r="AO59" i="19"/>
  <c r="AO58" i="19"/>
  <c r="AO57" i="19"/>
  <c r="AO56" i="19"/>
  <c r="AO55" i="19"/>
  <c r="AO54" i="19"/>
  <c r="AO53" i="19"/>
  <c r="AO52" i="19"/>
  <c r="AO51" i="19"/>
  <c r="AO50" i="19"/>
  <c r="AO49" i="19"/>
  <c r="AO48" i="19"/>
  <c r="AO47" i="19"/>
  <c r="AO46" i="19"/>
  <c r="AO45" i="19"/>
  <c r="AO44" i="19"/>
  <c r="AO43" i="19"/>
  <c r="AO42" i="19"/>
  <c r="AO41" i="19"/>
  <c r="AO40" i="19"/>
  <c r="AO39" i="19"/>
  <c r="AO38" i="19"/>
  <c r="AO37" i="19"/>
  <c r="AO36" i="19"/>
  <c r="AO35" i="19"/>
  <c r="AN64" i="19"/>
  <c r="AN63" i="19"/>
  <c r="AN62" i="19"/>
  <c r="AN61" i="19"/>
  <c r="AN60" i="19"/>
  <c r="AN59" i="19"/>
  <c r="AN58" i="19"/>
  <c r="AN57" i="19"/>
  <c r="AN56" i="19"/>
  <c r="AN55" i="19"/>
  <c r="AN54" i="19"/>
  <c r="AN53" i="19"/>
  <c r="AN52" i="19"/>
  <c r="AN51" i="19"/>
  <c r="AN50" i="19"/>
  <c r="AN49" i="19"/>
  <c r="AN48" i="19"/>
  <c r="AN47" i="19"/>
  <c r="AN46" i="19"/>
  <c r="AN45" i="19"/>
  <c r="AN44" i="19"/>
  <c r="AN43" i="19"/>
  <c r="AN42" i="19"/>
  <c r="AN41" i="19"/>
  <c r="AN40" i="19"/>
  <c r="AN39" i="19"/>
  <c r="AN38" i="19"/>
  <c r="AN37" i="19"/>
  <c r="AN36" i="19"/>
  <c r="AN35" i="19"/>
  <c r="AM64" i="19"/>
  <c r="AM63" i="19"/>
  <c r="AM62" i="19"/>
  <c r="AM61" i="19"/>
  <c r="AM60" i="19"/>
  <c r="AM59" i="19"/>
  <c r="AM58" i="19"/>
  <c r="AM57" i="19"/>
  <c r="AM56" i="19"/>
  <c r="AM55" i="19"/>
  <c r="AM54" i="19"/>
  <c r="AM53" i="19"/>
  <c r="AM52" i="19"/>
  <c r="AM51" i="19"/>
  <c r="AM50" i="19"/>
  <c r="AM49" i="19"/>
  <c r="AM48" i="19"/>
  <c r="AM47" i="19"/>
  <c r="AM46" i="19"/>
  <c r="AM45" i="19"/>
  <c r="AM44" i="19"/>
  <c r="AM43" i="19"/>
  <c r="AM42" i="19"/>
  <c r="AM41" i="19"/>
  <c r="AM40" i="19"/>
  <c r="AM39" i="19"/>
  <c r="AM38" i="19"/>
  <c r="AM37" i="19"/>
  <c r="AM36" i="19"/>
  <c r="AM35" i="19"/>
  <c r="AL64" i="19"/>
  <c r="AL63" i="19"/>
  <c r="AL62" i="19"/>
  <c r="AL61" i="19"/>
  <c r="AL60" i="19"/>
  <c r="AL59" i="19"/>
  <c r="AL58" i="19"/>
  <c r="AL57" i="19"/>
  <c r="AL56" i="19"/>
  <c r="AL55" i="19"/>
  <c r="AL54" i="19"/>
  <c r="AL53" i="19"/>
  <c r="AL52" i="19"/>
  <c r="AL51" i="19"/>
  <c r="AL50" i="19"/>
  <c r="AL49" i="19"/>
  <c r="AL48" i="19"/>
  <c r="AL47" i="19"/>
  <c r="AL46" i="19"/>
  <c r="AL45" i="19"/>
  <c r="AL44" i="19"/>
  <c r="AL43" i="19"/>
  <c r="AL42" i="19"/>
  <c r="AL41" i="19"/>
  <c r="AL40" i="19"/>
  <c r="AL39" i="19"/>
  <c r="AL38" i="19"/>
  <c r="AL37" i="19"/>
  <c r="AL36" i="19"/>
  <c r="AL35" i="19"/>
  <c r="AK64" i="19"/>
  <c r="AK63" i="19"/>
  <c r="AK62" i="19"/>
  <c r="AK61" i="19"/>
  <c r="AK60" i="19"/>
  <c r="AK59" i="19"/>
  <c r="AK58" i="19"/>
  <c r="AK57" i="19"/>
  <c r="AK56" i="19"/>
  <c r="AK55" i="19"/>
  <c r="AK54" i="19"/>
  <c r="AK53" i="19"/>
  <c r="AK52" i="19"/>
  <c r="AK51" i="19"/>
  <c r="AK50" i="19"/>
  <c r="AK49" i="19"/>
  <c r="AK48" i="19"/>
  <c r="AK47" i="19"/>
  <c r="AK46" i="19"/>
  <c r="AK45" i="19"/>
  <c r="AK44" i="19"/>
  <c r="AK43" i="19"/>
  <c r="AK42" i="19"/>
  <c r="AK41" i="19"/>
  <c r="AK40" i="19"/>
  <c r="AK39" i="19"/>
  <c r="AK38" i="19"/>
  <c r="AK37" i="19"/>
  <c r="AK36" i="19"/>
  <c r="AK35" i="19"/>
  <c r="AJ64" i="19"/>
  <c r="AJ63" i="19"/>
  <c r="AJ62" i="19"/>
  <c r="AJ61" i="19"/>
  <c r="AJ60" i="19"/>
  <c r="AJ59" i="19"/>
  <c r="AJ58" i="19"/>
  <c r="AJ57" i="19"/>
  <c r="AJ56" i="19"/>
  <c r="AJ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H64" i="19"/>
  <c r="AH63" i="19"/>
  <c r="AH62" i="19"/>
  <c r="AH61" i="19"/>
  <c r="AH60" i="19"/>
  <c r="AH59" i="19"/>
  <c r="AH58" i="19"/>
  <c r="AH57" i="19"/>
  <c r="AH56" i="19"/>
  <c r="AH55" i="19"/>
  <c r="AH54" i="19"/>
  <c r="AH53" i="19"/>
  <c r="AH52" i="19"/>
  <c r="AH51" i="19"/>
  <c r="AH50" i="19"/>
  <c r="AH49" i="19"/>
  <c r="AH48" i="19"/>
  <c r="AH47" i="19"/>
  <c r="AH46" i="19"/>
  <c r="AH45" i="19"/>
  <c r="AH44" i="19"/>
  <c r="AH43" i="19"/>
  <c r="AH42" i="19"/>
  <c r="AH41" i="19"/>
  <c r="AH40" i="19"/>
  <c r="AH39" i="19"/>
  <c r="AH38" i="19"/>
  <c r="AH37" i="19"/>
  <c r="AH36" i="19"/>
  <c r="AH35" i="19"/>
  <c r="AG64" i="19"/>
  <c r="AG63" i="19"/>
  <c r="AG62" i="19"/>
  <c r="AG61" i="19"/>
  <c r="AG60" i="19"/>
  <c r="AG59" i="19"/>
  <c r="AG58" i="19"/>
  <c r="AG57" i="19"/>
  <c r="AG56" i="19"/>
  <c r="AG55" i="19"/>
  <c r="AG54" i="19"/>
  <c r="AG53" i="19"/>
  <c r="AG52" i="19"/>
  <c r="AG51" i="19"/>
  <c r="AG50" i="19"/>
  <c r="AG49" i="19"/>
  <c r="AG48" i="19"/>
  <c r="AG47" i="19"/>
  <c r="AG46" i="19"/>
  <c r="AG45" i="19"/>
  <c r="AG44" i="19"/>
  <c r="AG43" i="19"/>
  <c r="AG42" i="19"/>
  <c r="AG41" i="19"/>
  <c r="AG40" i="19"/>
  <c r="AG39" i="19"/>
  <c r="AG38" i="19"/>
  <c r="AG37" i="19"/>
  <c r="AG36" i="19"/>
  <c r="AG35" i="19"/>
  <c r="AF64" i="19"/>
  <c r="AF63" i="19"/>
  <c r="AF62" i="19"/>
  <c r="AF61" i="19"/>
  <c r="AF60" i="19"/>
  <c r="AF59" i="19"/>
  <c r="AF58" i="19"/>
  <c r="AF57" i="19"/>
  <c r="AF56" i="19"/>
  <c r="AF55" i="19"/>
  <c r="AF54" i="19"/>
  <c r="AF53" i="19"/>
  <c r="AF52" i="19"/>
  <c r="AF51" i="19"/>
  <c r="AF50" i="19"/>
  <c r="AF49" i="19"/>
  <c r="AF48" i="19"/>
  <c r="AF47" i="19"/>
  <c r="AF46" i="19"/>
  <c r="AF45" i="19"/>
  <c r="AF44" i="19"/>
  <c r="AF43" i="19"/>
  <c r="AF42" i="19"/>
  <c r="AF41" i="19"/>
  <c r="AF40" i="19"/>
  <c r="AF39" i="19"/>
  <c r="AF38" i="19"/>
  <c r="AF37" i="19"/>
  <c r="AF36" i="19"/>
  <c r="AF3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D64" i="19"/>
  <c r="AD63" i="19"/>
  <c r="AD62" i="19"/>
  <c r="AD61" i="19"/>
  <c r="AD60" i="19"/>
  <c r="AD59" i="19"/>
  <c r="AD58" i="19"/>
  <c r="AD57" i="19"/>
  <c r="AD56" i="19"/>
  <c r="AD55" i="19"/>
  <c r="AD54" i="19"/>
  <c r="AD53" i="19"/>
  <c r="AD52" i="19"/>
  <c r="AD51" i="19"/>
  <c r="AD50" i="19"/>
  <c r="AD49" i="19"/>
  <c r="AD48" i="19"/>
  <c r="AD47" i="19"/>
  <c r="AD46" i="19"/>
  <c r="AD45" i="19"/>
  <c r="AD44" i="19"/>
  <c r="AD43" i="19"/>
  <c r="AD42" i="19"/>
  <c r="AD41" i="19"/>
  <c r="AD40" i="19"/>
  <c r="AD39" i="19"/>
  <c r="AD38" i="19"/>
  <c r="AD37" i="19"/>
  <c r="AD36" i="19"/>
  <c r="AD35" i="19"/>
  <c r="AC64" i="19"/>
  <c r="AC63" i="19"/>
  <c r="AC62" i="19"/>
  <c r="AC61" i="19"/>
  <c r="AC60" i="19"/>
  <c r="AC59" i="19"/>
  <c r="AC58" i="19"/>
  <c r="AC57" i="19"/>
  <c r="AC56" i="19"/>
  <c r="AC55" i="19"/>
  <c r="AC54" i="19"/>
  <c r="AC53" i="19"/>
  <c r="AC52" i="19"/>
  <c r="AC51" i="19"/>
  <c r="AC50" i="19"/>
  <c r="AC49" i="19"/>
  <c r="AC48" i="19"/>
  <c r="AC47" i="19"/>
  <c r="AC46" i="19"/>
  <c r="AC45" i="19"/>
  <c r="AC44" i="19"/>
  <c r="AC43" i="19"/>
  <c r="AC42" i="19"/>
  <c r="AC41" i="19"/>
  <c r="AC40" i="19"/>
  <c r="AC39" i="19"/>
  <c r="AC38" i="19"/>
  <c r="AC37" i="19"/>
  <c r="AC36" i="19"/>
  <c r="AC3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U46" i="19"/>
  <c r="U45" i="19"/>
  <c r="U44" i="19"/>
  <c r="U43" i="19"/>
  <c r="U42" i="19"/>
  <c r="U41" i="19"/>
  <c r="U40" i="19"/>
  <c r="U39" i="19"/>
  <c r="U38" i="19"/>
  <c r="U37" i="19"/>
  <c r="U36" i="19"/>
  <c r="U35" i="19"/>
  <c r="R64" i="19"/>
  <c r="R63" i="19"/>
  <c r="R62" i="19"/>
  <c r="R61" i="19"/>
  <c r="R60" i="19"/>
  <c r="R59" i="19"/>
  <c r="R58" i="19"/>
  <c r="R57" i="19"/>
  <c r="R56" i="19"/>
  <c r="R55" i="19"/>
  <c r="R54" i="19"/>
  <c r="R53" i="19"/>
  <c r="R52" i="19"/>
  <c r="R51" i="19"/>
  <c r="R50" i="19"/>
  <c r="R49" i="19"/>
  <c r="R48" i="19"/>
  <c r="R47" i="19"/>
  <c r="R46" i="19"/>
  <c r="R45" i="19"/>
  <c r="R44" i="19"/>
  <c r="R43" i="19"/>
  <c r="R42" i="19"/>
  <c r="R41" i="19"/>
  <c r="R40" i="19"/>
  <c r="R39" i="19"/>
  <c r="R38" i="19"/>
  <c r="R37" i="19"/>
  <c r="R36" i="19"/>
  <c r="R35" i="19"/>
  <c r="P64" i="19"/>
  <c r="P63" i="19"/>
  <c r="P62" i="19"/>
  <c r="P61" i="19"/>
  <c r="P60" i="19"/>
  <c r="P59" i="19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N64" i="19"/>
  <c r="N63" i="19"/>
  <c r="N62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62" i="19"/>
  <c r="K63" i="19"/>
  <c r="K64" i="19"/>
  <c r="AT8" i="1"/>
  <c r="D10" i="19" s="1"/>
  <c r="AN19" i="1"/>
  <c r="V59" i="19" s="1"/>
  <c r="AO19" i="1"/>
  <c r="V60" i="19" s="1"/>
  <c r="AP19" i="1"/>
  <c r="V61" i="19" s="1"/>
  <c r="AQ19" i="1"/>
  <c r="V62" i="19" s="1"/>
  <c r="AR19" i="1"/>
  <c r="V63" i="19" s="1"/>
  <c r="AS19" i="1"/>
  <c r="V64" i="19" s="1"/>
  <c r="AQ59" i="19"/>
  <c r="AQ60" i="19"/>
  <c r="AQ61" i="19"/>
  <c r="AQ62" i="19"/>
  <c r="AQ63" i="19"/>
  <c r="AQ64" i="19"/>
  <c r="AJ19" i="1"/>
  <c r="V55" i="19" s="1"/>
  <c r="AK19" i="1"/>
  <c r="V56" i="19" s="1"/>
  <c r="AL19" i="1"/>
  <c r="V57" i="19" s="1"/>
  <c r="AM19" i="1"/>
  <c r="V58" i="19" s="1"/>
  <c r="AQ55" i="19"/>
  <c r="AQ56" i="19"/>
  <c r="AQ57" i="19"/>
  <c r="AQ58" i="19"/>
  <c r="AB19" i="1"/>
  <c r="V47" i="19" s="1"/>
  <c r="AC19" i="1"/>
  <c r="V48" i="19" s="1"/>
  <c r="AD19" i="1"/>
  <c r="V49" i="19" s="1"/>
  <c r="AE19" i="1"/>
  <c r="V50" i="19" s="1"/>
  <c r="AF19" i="1"/>
  <c r="V51" i="19" s="1"/>
  <c r="AG19" i="1"/>
  <c r="V52" i="19" s="1"/>
  <c r="AH19" i="1"/>
  <c r="V53" i="19" s="1"/>
  <c r="AI19" i="1"/>
  <c r="V54" i="19" s="1"/>
  <c r="AQ47" i="19"/>
  <c r="AQ48" i="19"/>
  <c r="AQ49" i="19"/>
  <c r="AQ50" i="19"/>
  <c r="AQ51" i="19"/>
  <c r="AQ52" i="19"/>
  <c r="AQ53" i="19"/>
  <c r="AQ54" i="19"/>
  <c r="P19" i="1"/>
  <c r="V35" i="19" s="1"/>
  <c r="Q19" i="1"/>
  <c r="V36" i="19" s="1"/>
  <c r="R19" i="1"/>
  <c r="V37" i="19" s="1"/>
  <c r="S19" i="1"/>
  <c r="V38" i="19" s="1"/>
  <c r="T19" i="1"/>
  <c r="V39" i="19" s="1"/>
  <c r="U19" i="1"/>
  <c r="V40" i="19" s="1"/>
  <c r="V19" i="1"/>
  <c r="V41" i="19" s="1"/>
  <c r="W19" i="1"/>
  <c r="V42" i="19" s="1"/>
  <c r="X19" i="1"/>
  <c r="V43" i="19" s="1"/>
  <c r="Y19" i="1"/>
  <c r="V44" i="19" s="1"/>
  <c r="Z19" i="1"/>
  <c r="V45" i="19" s="1"/>
  <c r="AA19" i="1"/>
  <c r="V46" i="19" s="1"/>
  <c r="AQ35" i="19"/>
  <c r="AQ36" i="19"/>
  <c r="AQ37" i="19"/>
  <c r="AQ38" i="19"/>
  <c r="AQ39" i="19"/>
  <c r="AQ40" i="19"/>
  <c r="AQ41" i="19"/>
  <c r="AQ42" i="19"/>
  <c r="AQ43" i="19"/>
  <c r="AQ44" i="19"/>
  <c r="AQ45" i="19"/>
  <c r="AQ46" i="19"/>
  <c r="AI111" i="19"/>
  <c r="AI110" i="19"/>
  <c r="AI109" i="19"/>
  <c r="AI108" i="19"/>
  <c r="AI107" i="19"/>
  <c r="AI106" i="19"/>
  <c r="AI105" i="19"/>
  <c r="AI104" i="19"/>
  <c r="AI103" i="19"/>
  <c r="AI102" i="19"/>
  <c r="AH111" i="19"/>
  <c r="AH110" i="19"/>
  <c r="AH109" i="19"/>
  <c r="AH108" i="19"/>
  <c r="AH107" i="19"/>
  <c r="AH106" i="19"/>
  <c r="AH105" i="19"/>
  <c r="AH104" i="19"/>
  <c r="AH103" i="19"/>
  <c r="AH102" i="19"/>
  <c r="AF111" i="19"/>
  <c r="AF110" i="19"/>
  <c r="AF109" i="19"/>
  <c r="AF108" i="19"/>
  <c r="AF107" i="19"/>
  <c r="AF106" i="19"/>
  <c r="AF105" i="19"/>
  <c r="AF104" i="19"/>
  <c r="AF103" i="19"/>
  <c r="AF102" i="19"/>
  <c r="AD111" i="19"/>
  <c r="AD110" i="19"/>
  <c r="AD109" i="19"/>
  <c r="AD108" i="19"/>
  <c r="AD107" i="19"/>
  <c r="AA111" i="19"/>
  <c r="AA110" i="19"/>
  <c r="AA109" i="19"/>
  <c r="AA108" i="19"/>
  <c r="AA107" i="19"/>
  <c r="P111" i="19"/>
  <c r="P110" i="19"/>
  <c r="P109" i="19"/>
  <c r="P108" i="19"/>
  <c r="P107" i="19"/>
  <c r="P106" i="19"/>
  <c r="P105" i="19"/>
  <c r="P104" i="19"/>
  <c r="P103" i="19"/>
  <c r="P102" i="19"/>
  <c r="O111" i="19"/>
  <c r="O110" i="19"/>
  <c r="O109" i="19"/>
  <c r="O108" i="19"/>
  <c r="O107" i="19"/>
  <c r="N111" i="19"/>
  <c r="N110" i="19"/>
  <c r="N109" i="19"/>
  <c r="N108" i="19"/>
  <c r="N107" i="19"/>
  <c r="F19" i="1"/>
  <c r="V25" i="19" s="1"/>
  <c r="IC10" i="19"/>
  <c r="IB10" i="19"/>
  <c r="IA10" i="19"/>
  <c r="HZ10" i="19"/>
  <c r="HY10" i="19"/>
  <c r="HX10" i="19"/>
  <c r="HW10" i="19"/>
  <c r="HV10" i="19"/>
  <c r="HU10" i="19"/>
  <c r="HT10" i="19"/>
  <c r="HF10" i="19"/>
  <c r="HE10" i="19"/>
  <c r="HD10" i="19"/>
  <c r="HC10" i="19"/>
  <c r="HB10" i="19"/>
  <c r="HA10" i="19"/>
  <c r="GZ10" i="19"/>
  <c r="GY10" i="19"/>
  <c r="GX10" i="19"/>
  <c r="GW10" i="19"/>
  <c r="GV10" i="19"/>
  <c r="GU10" i="19"/>
  <c r="GT10" i="19"/>
  <c r="GS10" i="19"/>
  <c r="GR10" i="19"/>
  <c r="GQ10" i="19"/>
  <c r="GP10" i="19"/>
  <c r="GF10" i="19"/>
  <c r="GE10" i="19"/>
  <c r="GD10" i="19"/>
  <c r="GC10" i="19"/>
  <c r="GB10" i="19"/>
  <c r="FZ10" i="19"/>
  <c r="FY10" i="19"/>
  <c r="GA10" i="19"/>
  <c r="FR10" i="19"/>
  <c r="J10" i="19"/>
  <c r="I10" i="19"/>
  <c r="FM10" i="19"/>
  <c r="FL10" i="19"/>
  <c r="FK10" i="19"/>
  <c r="FJ10" i="19"/>
  <c r="FE10" i="19"/>
  <c r="FI10" i="19"/>
  <c r="FH10" i="19"/>
  <c r="FG10" i="19"/>
  <c r="EV10" i="19"/>
  <c r="FF10" i="19"/>
  <c r="FD10" i="19"/>
  <c r="FC10" i="19"/>
  <c r="FB10" i="19"/>
  <c r="FA10" i="19"/>
  <c r="EZ10" i="19"/>
  <c r="EY10" i="19"/>
  <c r="EX10" i="19"/>
  <c r="EU10" i="19"/>
  <c r="ET10" i="19"/>
  <c r="ES10" i="19"/>
  <c r="ER10" i="19"/>
  <c r="EQ10" i="19"/>
  <c r="EP10" i="19"/>
  <c r="EO10" i="19"/>
  <c r="EN10" i="19"/>
  <c r="BI10" i="19"/>
  <c r="BG10" i="19"/>
  <c r="BF10" i="19"/>
  <c r="BE10" i="19"/>
  <c r="BD10" i="19"/>
  <c r="BC10" i="19"/>
  <c r="L124" i="6"/>
  <c r="M124" i="6"/>
  <c r="AD106" i="19"/>
  <c r="AA106" i="19"/>
  <c r="O106" i="19"/>
  <c r="N106" i="19"/>
  <c r="AD105" i="19"/>
  <c r="AA105" i="19"/>
  <c r="O105" i="19"/>
  <c r="N105" i="19"/>
  <c r="AD104" i="19"/>
  <c r="AA104" i="19"/>
  <c r="O104" i="19"/>
  <c r="N104" i="19"/>
  <c r="AD103" i="19"/>
  <c r="AA103" i="19"/>
  <c r="O103" i="19"/>
  <c r="N103" i="19"/>
  <c r="AD102" i="19"/>
  <c r="AA102" i="19"/>
  <c r="O102" i="19"/>
  <c r="N102" i="19"/>
  <c r="AJ96" i="19"/>
  <c r="AI96" i="19"/>
  <c r="AH96" i="19"/>
  <c r="AF96" i="19"/>
  <c r="AE96" i="19"/>
  <c r="Z96" i="19"/>
  <c r="Y96" i="19"/>
  <c r="W96" i="19"/>
  <c r="V96" i="19"/>
  <c r="U96" i="19"/>
  <c r="S96" i="19"/>
  <c r="R96" i="19"/>
  <c r="N96" i="19"/>
  <c r="M96" i="19"/>
  <c r="L96" i="19"/>
  <c r="K96" i="19"/>
  <c r="X87" i="19"/>
  <c r="W87" i="19"/>
  <c r="S87" i="19"/>
  <c r="O87" i="19"/>
  <c r="N87" i="19"/>
  <c r="L87" i="19"/>
  <c r="X84" i="19"/>
  <c r="W84" i="19"/>
  <c r="S84" i="19"/>
  <c r="O84" i="19"/>
  <c r="N84" i="19"/>
  <c r="L84" i="19"/>
  <c r="X83" i="19"/>
  <c r="W83" i="19"/>
  <c r="S83" i="19"/>
  <c r="O83" i="19"/>
  <c r="N83" i="19"/>
  <c r="L83" i="19"/>
  <c r="X82" i="19"/>
  <c r="W82" i="19"/>
  <c r="S82" i="19"/>
  <c r="O82" i="19"/>
  <c r="N82" i="19"/>
  <c r="L82" i="19"/>
  <c r="X81" i="19"/>
  <c r="W81" i="19"/>
  <c r="S81" i="19"/>
  <c r="O81" i="19"/>
  <c r="N81" i="19"/>
  <c r="L81" i="19"/>
  <c r="X80" i="19"/>
  <c r="W80" i="19"/>
  <c r="S80" i="19"/>
  <c r="O80" i="19"/>
  <c r="N80" i="19"/>
  <c r="L80" i="19"/>
  <c r="X79" i="19"/>
  <c r="W79" i="19"/>
  <c r="S79" i="19"/>
  <c r="O79" i="19"/>
  <c r="N79" i="19"/>
  <c r="L79" i="19"/>
  <c r="X78" i="19"/>
  <c r="W78" i="19"/>
  <c r="S78" i="19"/>
  <c r="O78" i="19"/>
  <c r="N78" i="19"/>
  <c r="L78" i="19"/>
  <c r="K83" i="19"/>
  <c r="K87" i="19"/>
  <c r="K84" i="19"/>
  <c r="K82" i="19"/>
  <c r="K81" i="19"/>
  <c r="K80" i="19"/>
  <c r="K79" i="19"/>
  <c r="K78" i="19"/>
  <c r="AN25" i="19"/>
  <c r="BI34" i="19"/>
  <c r="BH34" i="19"/>
  <c r="BF34" i="19"/>
  <c r="AY34" i="19"/>
  <c r="AU34" i="19"/>
  <c r="AR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U34" i="19"/>
  <c r="R34" i="19"/>
  <c r="P34" i="19"/>
  <c r="N34" i="19"/>
  <c r="L34" i="19"/>
  <c r="K34" i="19"/>
  <c r="BI33" i="19"/>
  <c r="BH33" i="19"/>
  <c r="BF33" i="19"/>
  <c r="AY33" i="19"/>
  <c r="AU33" i="19"/>
  <c r="AR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U33" i="19"/>
  <c r="R33" i="19"/>
  <c r="P33" i="19"/>
  <c r="N33" i="19"/>
  <c r="L33" i="19"/>
  <c r="K33" i="19"/>
  <c r="BI32" i="19"/>
  <c r="BH32" i="19"/>
  <c r="BF32" i="19"/>
  <c r="AY32" i="19"/>
  <c r="AU32" i="19"/>
  <c r="AR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U32" i="19"/>
  <c r="R32" i="19"/>
  <c r="P32" i="19"/>
  <c r="N32" i="19"/>
  <c r="L32" i="19"/>
  <c r="K32" i="19"/>
  <c r="BI31" i="19"/>
  <c r="BH31" i="19"/>
  <c r="BF31" i="19"/>
  <c r="AY31" i="19"/>
  <c r="AU31" i="19"/>
  <c r="AR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U31" i="19"/>
  <c r="R31" i="19"/>
  <c r="P31" i="19"/>
  <c r="N31" i="19"/>
  <c r="L31" i="19"/>
  <c r="K31" i="19"/>
  <c r="BI30" i="19"/>
  <c r="BH30" i="19"/>
  <c r="BF30" i="19"/>
  <c r="AY30" i="19"/>
  <c r="AU30" i="19"/>
  <c r="AR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U30" i="19"/>
  <c r="R30" i="19"/>
  <c r="P30" i="19"/>
  <c r="N30" i="19"/>
  <c r="L30" i="19"/>
  <c r="K30" i="19"/>
  <c r="BI29" i="19"/>
  <c r="BH29" i="19"/>
  <c r="BF29" i="19"/>
  <c r="AY29" i="19"/>
  <c r="AU29" i="19"/>
  <c r="AR29" i="19"/>
  <c r="AP29" i="19"/>
  <c r="AO29" i="19"/>
  <c r="AN29" i="19"/>
  <c r="AM29" i="19"/>
  <c r="AL29" i="19"/>
  <c r="AK29" i="19"/>
  <c r="AJ29" i="19"/>
  <c r="AI29" i="19"/>
  <c r="AH29" i="19"/>
  <c r="AG29" i="19"/>
  <c r="AF29" i="19"/>
  <c r="AE29" i="19"/>
  <c r="AD29" i="19"/>
  <c r="AC29" i="19"/>
  <c r="U29" i="19"/>
  <c r="R29" i="19"/>
  <c r="P29" i="19"/>
  <c r="N29" i="19"/>
  <c r="L29" i="19"/>
  <c r="K29" i="19"/>
  <c r="BI28" i="19"/>
  <c r="BH28" i="19"/>
  <c r="AY28" i="19"/>
  <c r="AU28" i="19"/>
  <c r="AR28" i="19"/>
  <c r="AP28" i="19"/>
  <c r="AO28" i="19"/>
  <c r="AN28" i="19"/>
  <c r="AM28" i="19"/>
  <c r="AL28" i="19"/>
  <c r="AK28" i="19"/>
  <c r="AJ28" i="19"/>
  <c r="AI28" i="19"/>
  <c r="AH28" i="19"/>
  <c r="AG28" i="19"/>
  <c r="AF28" i="19"/>
  <c r="AE28" i="19"/>
  <c r="AD28" i="19"/>
  <c r="AC28" i="19"/>
  <c r="U28" i="19"/>
  <c r="R28" i="19"/>
  <c r="P28" i="19"/>
  <c r="N28" i="19"/>
  <c r="L28" i="19"/>
  <c r="K28" i="19"/>
  <c r="BI27" i="19"/>
  <c r="BH27" i="19"/>
  <c r="BF27" i="19"/>
  <c r="AY27" i="19"/>
  <c r="AU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U27" i="19"/>
  <c r="R27" i="19"/>
  <c r="P27" i="19"/>
  <c r="N27" i="19"/>
  <c r="L27" i="19"/>
  <c r="K27" i="19"/>
  <c r="AY26" i="19"/>
  <c r="AU26" i="19"/>
  <c r="AP26" i="19"/>
  <c r="AO26" i="19"/>
  <c r="AN26" i="19"/>
  <c r="AM26" i="19"/>
  <c r="AL26" i="19"/>
  <c r="AK26" i="19"/>
  <c r="AJ26" i="19"/>
  <c r="AI26" i="19"/>
  <c r="AH26" i="19"/>
  <c r="AG26" i="19"/>
  <c r="AE26" i="19"/>
  <c r="AD26" i="19"/>
  <c r="AC26" i="19"/>
  <c r="U26" i="19"/>
  <c r="R26" i="19"/>
  <c r="P26" i="19"/>
  <c r="N26" i="19"/>
  <c r="L26" i="19"/>
  <c r="K26" i="19"/>
  <c r="BI25" i="19"/>
  <c r="BH25" i="19"/>
  <c r="BF25" i="19"/>
  <c r="AY25" i="19"/>
  <c r="AU25" i="19"/>
  <c r="AP25" i="19"/>
  <c r="AO25" i="19"/>
  <c r="AM25" i="19"/>
  <c r="AL25" i="19"/>
  <c r="AK25" i="19"/>
  <c r="AJ25" i="19"/>
  <c r="AI25" i="19"/>
  <c r="AH25" i="19"/>
  <c r="AG25" i="19"/>
  <c r="AF25" i="19"/>
  <c r="AE25" i="19"/>
  <c r="AD25" i="19"/>
  <c r="AC25" i="19"/>
  <c r="K25" i="19"/>
  <c r="U25" i="19"/>
  <c r="R25" i="19"/>
  <c r="P25" i="19"/>
  <c r="L25" i="19"/>
  <c r="AF17" i="19"/>
  <c r="AD17" i="19"/>
  <c r="AC17" i="19"/>
  <c r="AA17" i="19"/>
  <c r="Y17" i="19"/>
  <c r="X17" i="19"/>
  <c r="W17" i="19"/>
  <c r="V17" i="19"/>
  <c r="U17" i="19"/>
  <c r="T17" i="19"/>
  <c r="S17" i="19"/>
  <c r="R17" i="19"/>
  <c r="P17" i="19"/>
  <c r="M17" i="19"/>
  <c r="L17" i="19"/>
  <c r="K17" i="19"/>
  <c r="EM10" i="19"/>
  <c r="EL10" i="19"/>
  <c r="EK10" i="19"/>
  <c r="EJ10" i="19"/>
  <c r="DN10" i="19"/>
  <c r="DL10" i="19"/>
  <c r="DJ10" i="19"/>
  <c r="DH10" i="19"/>
  <c r="DG10" i="19"/>
  <c r="DF10" i="19"/>
  <c r="DE10" i="19"/>
  <c r="DD10" i="19"/>
  <c r="DC10" i="19"/>
  <c r="DB10" i="19"/>
  <c r="DA10" i="19"/>
  <c r="CZ10" i="19"/>
  <c r="CX10" i="19"/>
  <c r="CW10" i="19"/>
  <c r="CU10" i="19"/>
  <c r="CS10" i="19"/>
  <c r="CR10" i="19"/>
  <c r="CP10" i="19"/>
  <c r="CN10" i="19"/>
  <c r="CL10" i="19"/>
  <c r="CK10" i="19"/>
  <c r="CJ10" i="19"/>
  <c r="CI10" i="19"/>
  <c r="CH10" i="19"/>
  <c r="CF10" i="19"/>
  <c r="CE10" i="19"/>
  <c r="CD10" i="19"/>
  <c r="CC10" i="19"/>
  <c r="CB10" i="19"/>
  <c r="CA10" i="19"/>
  <c r="BZ10" i="19"/>
  <c r="BX10" i="19"/>
  <c r="BW10" i="19"/>
  <c r="BV10" i="19"/>
  <c r="BS10" i="19"/>
  <c r="BR10" i="19"/>
  <c r="BQ10" i="19"/>
  <c r="BP10" i="19"/>
  <c r="BO10" i="19"/>
  <c r="BN10" i="19"/>
  <c r="BM10" i="19"/>
  <c r="BL10" i="19"/>
  <c r="BK10" i="19"/>
  <c r="BJ10" i="19"/>
  <c r="AT10" i="19"/>
  <c r="AS10" i="19"/>
  <c r="AR10" i="19"/>
  <c r="AP10" i="19"/>
  <c r="AN10" i="19"/>
  <c r="U10" i="19"/>
  <c r="T10" i="19"/>
  <c r="R10" i="19"/>
  <c r="P10" i="19"/>
  <c r="M10" i="19"/>
  <c r="L10" i="19"/>
  <c r="K10" i="19"/>
  <c r="F89" i="19"/>
  <c r="A10" i="19"/>
  <c r="AQ26" i="19"/>
  <c r="AQ27" i="19"/>
  <c r="AQ28" i="19"/>
  <c r="AQ29" i="19"/>
  <c r="AQ30" i="19"/>
  <c r="AQ31" i="19"/>
  <c r="AQ32" i="19"/>
  <c r="AQ33" i="19"/>
  <c r="AQ34" i="19"/>
  <c r="AQ25" i="19"/>
  <c r="AK96" i="19"/>
  <c r="X96" i="19"/>
  <c r="E14" i="16"/>
  <c r="G19" i="1"/>
  <c r="V26" i="19" s="1"/>
  <c r="H19" i="1"/>
  <c r="V27" i="19" s="1"/>
  <c r="I19" i="1"/>
  <c r="V28" i="19" s="1"/>
  <c r="J19" i="1"/>
  <c r="V29" i="19" s="1"/>
  <c r="K19" i="1"/>
  <c r="V30" i="19" s="1"/>
  <c r="L19" i="1"/>
  <c r="V31" i="19" s="1"/>
  <c r="M19" i="1"/>
  <c r="V32" i="19" s="1"/>
  <c r="N19" i="1"/>
  <c r="V33" i="19" s="1"/>
  <c r="O19" i="1"/>
  <c r="V34" i="19" s="1"/>
  <c r="A89" i="19" l="1"/>
  <c r="A201" i="19"/>
  <c r="A197" i="19"/>
  <c r="A193" i="19"/>
  <c r="A189" i="19"/>
  <c r="A185" i="19"/>
  <c r="A181" i="19"/>
  <c r="A177" i="19"/>
  <c r="A173" i="19"/>
  <c r="A169" i="19"/>
  <c r="A203" i="19"/>
  <c r="A198" i="19"/>
  <c r="A192" i="19"/>
  <c r="A187" i="19"/>
  <c r="A182" i="19"/>
  <c r="A176" i="19"/>
  <c r="A171" i="19"/>
  <c r="A166" i="19"/>
  <c r="A202" i="19"/>
  <c r="A196" i="19"/>
  <c r="A191" i="19"/>
  <c r="A186" i="19"/>
  <c r="A180" i="19"/>
  <c r="A175" i="19"/>
  <c r="A170" i="19"/>
  <c r="A200" i="19"/>
  <c r="A195" i="19"/>
  <c r="A190" i="19"/>
  <c r="A184" i="19"/>
  <c r="A194" i="19"/>
  <c r="A167" i="19"/>
  <c r="A164" i="19"/>
  <c r="A199" i="19"/>
  <c r="A178" i="19"/>
  <c r="A165" i="19"/>
  <c r="A188" i="19"/>
  <c r="A183" i="19"/>
  <c r="A172" i="19"/>
  <c r="A168" i="19"/>
  <c r="A179" i="19"/>
  <c r="A174" i="19"/>
  <c r="D89" i="19"/>
  <c r="D200" i="19"/>
  <c r="D196" i="19"/>
  <c r="D192" i="19"/>
  <c r="D188" i="19"/>
  <c r="D184" i="19"/>
  <c r="D180" i="19"/>
  <c r="D176" i="19"/>
  <c r="D172" i="19"/>
  <c r="D168" i="19"/>
  <c r="D195" i="19"/>
  <c r="D190" i="19"/>
  <c r="D189" i="19"/>
  <c r="D179" i="19"/>
  <c r="D174" i="19"/>
  <c r="D173" i="19"/>
  <c r="D165" i="19"/>
  <c r="D199" i="19"/>
  <c r="D194" i="19"/>
  <c r="D193" i="19"/>
  <c r="D183" i="19"/>
  <c r="D178" i="19"/>
  <c r="D177" i="19"/>
  <c r="D167" i="19"/>
  <c r="D203" i="19"/>
  <c r="D198" i="19"/>
  <c r="D197" i="19"/>
  <c r="D187" i="19"/>
  <c r="D191" i="19"/>
  <c r="D181" i="19"/>
  <c r="D185" i="19"/>
  <c r="D170" i="19"/>
  <c r="D169" i="19"/>
  <c r="D166" i="19"/>
  <c r="D201" i="19"/>
  <c r="D186" i="19"/>
  <c r="D175" i="19"/>
  <c r="D202" i="19"/>
  <c r="D182" i="19"/>
  <c r="D171" i="19"/>
  <c r="D164" i="19"/>
  <c r="E89" i="19"/>
  <c r="E201" i="19"/>
  <c r="E197" i="19"/>
  <c r="E193" i="19"/>
  <c r="E189" i="19"/>
  <c r="E185" i="19"/>
  <c r="E181" i="19"/>
  <c r="E177" i="19"/>
  <c r="E173" i="19"/>
  <c r="E169" i="19"/>
  <c r="E199" i="19"/>
  <c r="E194" i="19"/>
  <c r="E188" i="19"/>
  <c r="E183" i="19"/>
  <c r="E178" i="19"/>
  <c r="E172" i="19"/>
  <c r="E167" i="19"/>
  <c r="E203" i="19"/>
  <c r="E198" i="19"/>
  <c r="E192" i="19"/>
  <c r="E187" i="19"/>
  <c r="E182" i="19"/>
  <c r="E176" i="19"/>
  <c r="E171" i="19"/>
  <c r="E166" i="19"/>
  <c r="E202" i="19"/>
  <c r="E196" i="19"/>
  <c r="E191" i="19"/>
  <c r="E186" i="19"/>
  <c r="E195" i="19"/>
  <c r="E184" i="19"/>
  <c r="E170" i="19"/>
  <c r="E200" i="19"/>
  <c r="E180" i="19"/>
  <c r="E175" i="19"/>
  <c r="E168" i="19"/>
  <c r="E179" i="19"/>
  <c r="E174" i="19"/>
  <c r="E164" i="19"/>
  <c r="E190" i="19"/>
  <c r="E165" i="19"/>
  <c r="I89" i="19"/>
  <c r="I201" i="19"/>
  <c r="I197" i="19"/>
  <c r="I193" i="19"/>
  <c r="I189" i="19"/>
  <c r="I185" i="19"/>
  <c r="I181" i="19"/>
  <c r="I177" i="19"/>
  <c r="I173" i="19"/>
  <c r="I169" i="19"/>
  <c r="I200" i="19"/>
  <c r="I195" i="19"/>
  <c r="I190" i="19"/>
  <c r="I184" i="19"/>
  <c r="I179" i="19"/>
  <c r="I174" i="19"/>
  <c r="I168" i="19"/>
  <c r="I199" i="19"/>
  <c r="I194" i="19"/>
  <c r="I188" i="19"/>
  <c r="I183" i="19"/>
  <c r="I178" i="19"/>
  <c r="I172" i="19"/>
  <c r="I167" i="19"/>
  <c r="I203" i="19"/>
  <c r="I198" i="19"/>
  <c r="I192" i="19"/>
  <c r="I187" i="19"/>
  <c r="I196" i="19"/>
  <c r="I180" i="19"/>
  <c r="I175" i="19"/>
  <c r="I164" i="19"/>
  <c r="I186" i="19"/>
  <c r="I182" i="19"/>
  <c r="I171" i="19"/>
  <c r="I165" i="19"/>
  <c r="I202" i="19"/>
  <c r="I176" i="19"/>
  <c r="I191" i="19"/>
  <c r="I170" i="19"/>
  <c r="I166" i="19"/>
  <c r="F88" i="19"/>
  <c r="F128" i="19"/>
  <c r="F132" i="19"/>
  <c r="F136" i="19"/>
  <c r="F140" i="19"/>
  <c r="F144" i="19"/>
  <c r="F148" i="19"/>
  <c r="F152" i="19"/>
  <c r="F156" i="19"/>
  <c r="F125" i="19"/>
  <c r="F121" i="19"/>
  <c r="F130" i="19"/>
  <c r="F134" i="19"/>
  <c r="F138" i="19"/>
  <c r="F142" i="19"/>
  <c r="F146" i="19"/>
  <c r="F150" i="19"/>
  <c r="F154" i="19"/>
  <c r="F127" i="19"/>
  <c r="F123" i="19"/>
  <c r="F131" i="19"/>
  <c r="F139" i="19"/>
  <c r="F147" i="19"/>
  <c r="F155" i="19"/>
  <c r="F124" i="19"/>
  <c r="F133" i="19"/>
  <c r="F141" i="19"/>
  <c r="F149" i="19"/>
  <c r="F157" i="19"/>
  <c r="F135" i="19"/>
  <c r="F151" i="19"/>
  <c r="F126" i="19"/>
  <c r="F122" i="19"/>
  <c r="F118" i="19"/>
  <c r="F137" i="19"/>
  <c r="F153" i="19"/>
  <c r="F119" i="19"/>
  <c r="F143" i="19"/>
  <c r="F129" i="19"/>
  <c r="F145" i="19"/>
  <c r="F120" i="19"/>
  <c r="A88" i="19"/>
  <c r="A129" i="19"/>
  <c r="A133" i="19"/>
  <c r="A137" i="19"/>
  <c r="A141" i="19"/>
  <c r="A145" i="19"/>
  <c r="A149" i="19"/>
  <c r="A153" i="19"/>
  <c r="A157" i="19"/>
  <c r="A126" i="19"/>
  <c r="A122" i="19"/>
  <c r="A131" i="19"/>
  <c r="A135" i="19"/>
  <c r="A139" i="19"/>
  <c r="A143" i="19"/>
  <c r="A147" i="19"/>
  <c r="A151" i="19"/>
  <c r="A155" i="19"/>
  <c r="A124" i="19"/>
  <c r="A128" i="19"/>
  <c r="A136" i="19"/>
  <c r="A144" i="19"/>
  <c r="A152" i="19"/>
  <c r="A121" i="19"/>
  <c r="A118" i="19"/>
  <c r="A130" i="19"/>
  <c r="A138" i="19"/>
  <c r="A146" i="19"/>
  <c r="A154" i="19"/>
  <c r="A127" i="19"/>
  <c r="A132" i="19"/>
  <c r="A148" i="19"/>
  <c r="A125" i="19"/>
  <c r="A134" i="19"/>
  <c r="A150" i="19"/>
  <c r="A119" i="19"/>
  <c r="A140" i="19"/>
  <c r="A156" i="19"/>
  <c r="A120" i="19"/>
  <c r="A142" i="19"/>
  <c r="A123" i="19"/>
  <c r="I88" i="19"/>
  <c r="I129" i="19"/>
  <c r="I133" i="19"/>
  <c r="I137" i="19"/>
  <c r="I141" i="19"/>
  <c r="I145" i="19"/>
  <c r="I149" i="19"/>
  <c r="I153" i="19"/>
  <c r="I157" i="19"/>
  <c r="I126" i="19"/>
  <c r="I122" i="19"/>
  <c r="I131" i="19"/>
  <c r="I135" i="19"/>
  <c r="I139" i="19"/>
  <c r="I143" i="19"/>
  <c r="I147" i="19"/>
  <c r="I151" i="19"/>
  <c r="I155" i="19"/>
  <c r="I124" i="19"/>
  <c r="I120" i="19"/>
  <c r="I128" i="19"/>
  <c r="I136" i="19"/>
  <c r="I144" i="19"/>
  <c r="I152" i="19"/>
  <c r="I121" i="19"/>
  <c r="I118" i="19"/>
  <c r="I130" i="19"/>
  <c r="I138" i="19"/>
  <c r="I146" i="19"/>
  <c r="I154" i="19"/>
  <c r="I127" i="19"/>
  <c r="I140" i="19"/>
  <c r="I156" i="19"/>
  <c r="I123" i="19"/>
  <c r="I142" i="19"/>
  <c r="I125" i="19"/>
  <c r="I132" i="19"/>
  <c r="I148" i="19"/>
  <c r="I134" i="19"/>
  <c r="I150" i="19"/>
  <c r="I119" i="19"/>
  <c r="D88" i="19"/>
  <c r="D130" i="19"/>
  <c r="D134" i="19"/>
  <c r="D138" i="19"/>
  <c r="D142" i="19"/>
  <c r="D146" i="19"/>
  <c r="D150" i="19"/>
  <c r="D154" i="19"/>
  <c r="D127" i="19"/>
  <c r="D123" i="19"/>
  <c r="D128" i="19"/>
  <c r="D132" i="19"/>
  <c r="D136" i="19"/>
  <c r="D140" i="19"/>
  <c r="D144" i="19"/>
  <c r="D148" i="19"/>
  <c r="D152" i="19"/>
  <c r="D156" i="19"/>
  <c r="D125" i="19"/>
  <c r="D121" i="19"/>
  <c r="D133" i="19"/>
  <c r="D141" i="19"/>
  <c r="D149" i="19"/>
  <c r="D157" i="19"/>
  <c r="D126" i="19"/>
  <c r="D119" i="19"/>
  <c r="D135" i="19"/>
  <c r="D143" i="19"/>
  <c r="D151" i="19"/>
  <c r="D137" i="19"/>
  <c r="D153" i="19"/>
  <c r="D120" i="19"/>
  <c r="D139" i="19"/>
  <c r="D155" i="19"/>
  <c r="D122" i="19"/>
  <c r="D118" i="19"/>
  <c r="D129" i="19"/>
  <c r="D145" i="19"/>
  <c r="D124" i="19"/>
  <c r="D131" i="19"/>
  <c r="D147" i="19"/>
  <c r="E88" i="19"/>
  <c r="E129" i="19"/>
  <c r="E133" i="19"/>
  <c r="E137" i="19"/>
  <c r="E141" i="19"/>
  <c r="E145" i="19"/>
  <c r="E149" i="19"/>
  <c r="E153" i="19"/>
  <c r="E157" i="19"/>
  <c r="E126" i="19"/>
  <c r="E122" i="19"/>
  <c r="E131" i="19"/>
  <c r="E135" i="19"/>
  <c r="E139" i="19"/>
  <c r="E143" i="19"/>
  <c r="E147" i="19"/>
  <c r="E151" i="19"/>
  <c r="E155" i="19"/>
  <c r="E124" i="19"/>
  <c r="E120" i="19"/>
  <c r="E132" i="19"/>
  <c r="E140" i="19"/>
  <c r="E148" i="19"/>
  <c r="E156" i="19"/>
  <c r="E125" i="19"/>
  <c r="E118" i="19"/>
  <c r="E134" i="19"/>
  <c r="E142" i="19"/>
  <c r="E150" i="19"/>
  <c r="E128" i="19"/>
  <c r="E144" i="19"/>
  <c r="E121" i="19"/>
  <c r="E130" i="19"/>
  <c r="E146" i="19"/>
  <c r="E123" i="19"/>
  <c r="E136" i="19"/>
  <c r="E152" i="19"/>
  <c r="E127" i="19"/>
  <c r="E119" i="19"/>
  <c r="E138" i="19"/>
  <c r="E154" i="19"/>
  <c r="E104" i="19"/>
  <c r="E106" i="19"/>
  <c r="E108" i="19"/>
  <c r="E110" i="19"/>
  <c r="E103" i="19"/>
  <c r="E105" i="19"/>
  <c r="E107" i="19"/>
  <c r="E109" i="19"/>
  <c r="E111" i="19"/>
  <c r="I104" i="19"/>
  <c r="I106" i="19"/>
  <c r="I108" i="19"/>
  <c r="I110" i="19"/>
  <c r="I103" i="19"/>
  <c r="I105" i="19"/>
  <c r="I107" i="19"/>
  <c r="I109" i="19"/>
  <c r="I111" i="19"/>
  <c r="F110" i="19"/>
  <c r="F103" i="19"/>
  <c r="F105" i="19"/>
  <c r="F107" i="19"/>
  <c r="F109" i="19"/>
  <c r="F111" i="19"/>
  <c r="F104" i="19"/>
  <c r="F106" i="19"/>
  <c r="F108" i="19"/>
  <c r="A103" i="19"/>
  <c r="A105" i="19"/>
  <c r="A107" i="19"/>
  <c r="A109" i="19"/>
  <c r="A111" i="19"/>
  <c r="A102" i="19"/>
  <c r="A104" i="19"/>
  <c r="A106" i="19"/>
  <c r="A108" i="19"/>
  <c r="A110" i="19"/>
  <c r="D104" i="19"/>
  <c r="D108" i="19"/>
  <c r="D105" i="19"/>
  <c r="D109" i="19"/>
  <c r="D106" i="19"/>
  <c r="D110" i="19"/>
  <c r="D103" i="19"/>
  <c r="D107" i="19"/>
  <c r="D111" i="19"/>
  <c r="I28" i="19"/>
  <c r="I32" i="19"/>
  <c r="I36" i="19"/>
  <c r="I40" i="19"/>
  <c r="I44" i="19"/>
  <c r="I48" i="19"/>
  <c r="I52" i="19"/>
  <c r="I56" i="19"/>
  <c r="I60" i="19"/>
  <c r="I64" i="19"/>
  <c r="I27" i="19"/>
  <c r="I31" i="19"/>
  <c r="I35" i="19"/>
  <c r="I39" i="19"/>
  <c r="I43" i="19"/>
  <c r="I47" i="19"/>
  <c r="I51" i="19"/>
  <c r="I55" i="19"/>
  <c r="I59" i="19"/>
  <c r="I63" i="19"/>
  <c r="I30" i="19"/>
  <c r="I38" i="19"/>
  <c r="I46" i="19"/>
  <c r="I54" i="19"/>
  <c r="I62" i="19"/>
  <c r="I41" i="19"/>
  <c r="I34" i="19"/>
  <c r="I50" i="19"/>
  <c r="I33" i="19"/>
  <c r="I49" i="19"/>
  <c r="I57" i="19"/>
  <c r="I25" i="19"/>
  <c r="I26" i="19"/>
  <c r="I42" i="19"/>
  <c r="I58" i="19"/>
  <c r="I45" i="19"/>
  <c r="I29" i="19"/>
  <c r="I53" i="19"/>
  <c r="I61" i="19"/>
  <c r="I37" i="19"/>
  <c r="A28" i="19"/>
  <c r="A32" i="19"/>
  <c r="A36" i="19"/>
  <c r="A40" i="19"/>
  <c r="A44" i="19"/>
  <c r="A27" i="19"/>
  <c r="A31" i="19"/>
  <c r="A35" i="19"/>
  <c r="A39" i="19"/>
  <c r="A43" i="19"/>
  <c r="A30" i="19"/>
  <c r="A38" i="19"/>
  <c r="A46" i="19"/>
  <c r="A50" i="19"/>
  <c r="A54" i="19"/>
  <c r="A58" i="19"/>
  <c r="A62" i="19"/>
  <c r="A41" i="19"/>
  <c r="A51" i="19"/>
  <c r="A59" i="19"/>
  <c r="A33" i="19"/>
  <c r="A47" i="19"/>
  <c r="A55" i="19"/>
  <c r="A63" i="19"/>
  <c r="A37" i="19"/>
  <c r="A49" i="19"/>
  <c r="A57" i="19"/>
  <c r="A25" i="19"/>
  <c r="A52" i="19"/>
  <c r="A45" i="19"/>
  <c r="A61" i="19"/>
  <c r="A34" i="19"/>
  <c r="A56" i="19"/>
  <c r="A26" i="19"/>
  <c r="A42" i="19"/>
  <c r="A60" i="19"/>
  <c r="A29" i="19"/>
  <c r="A53" i="19"/>
  <c r="A48" i="19"/>
  <c r="A64" i="19"/>
  <c r="D28" i="19"/>
  <c r="D32" i="19"/>
  <c r="D36" i="19"/>
  <c r="D40" i="19"/>
  <c r="D44" i="19"/>
  <c r="D48" i="19"/>
  <c r="D52" i="19"/>
  <c r="D56" i="19"/>
  <c r="D60" i="19"/>
  <c r="D64" i="19"/>
  <c r="D27" i="19"/>
  <c r="D31" i="19"/>
  <c r="D35" i="19"/>
  <c r="D39" i="19"/>
  <c r="D43" i="19"/>
  <c r="D47" i="19"/>
  <c r="D51" i="19"/>
  <c r="D55" i="19"/>
  <c r="D59" i="19"/>
  <c r="D63" i="19"/>
  <c r="D30" i="19"/>
  <c r="D38" i="19"/>
  <c r="D46" i="19"/>
  <c r="D54" i="19"/>
  <c r="D62" i="19"/>
  <c r="D25" i="19"/>
  <c r="D26" i="19"/>
  <c r="D42" i="19"/>
  <c r="D58" i="19"/>
  <c r="D33" i="19"/>
  <c r="D41" i="19"/>
  <c r="D49" i="19"/>
  <c r="D57" i="19"/>
  <c r="D34" i="19"/>
  <c r="D50" i="19"/>
  <c r="D37" i="19"/>
  <c r="D61" i="19"/>
  <c r="D45" i="19"/>
  <c r="D53" i="19"/>
  <c r="D29" i="19"/>
  <c r="E28" i="19"/>
  <c r="E32" i="19"/>
  <c r="E36" i="19"/>
  <c r="E40" i="19"/>
  <c r="E44" i="19"/>
  <c r="E48" i="19"/>
  <c r="E52" i="19"/>
  <c r="E56" i="19"/>
  <c r="E60" i="19"/>
  <c r="E64" i="19"/>
  <c r="E27" i="19"/>
  <c r="E31" i="19"/>
  <c r="E35" i="19"/>
  <c r="E39" i="19"/>
  <c r="E43" i="19"/>
  <c r="E47" i="19"/>
  <c r="E51" i="19"/>
  <c r="E55" i="19"/>
  <c r="E59" i="19"/>
  <c r="E63" i="19"/>
  <c r="E30" i="19"/>
  <c r="E38" i="19"/>
  <c r="E46" i="19"/>
  <c r="E54" i="19"/>
  <c r="E62" i="19"/>
  <c r="E33" i="19"/>
  <c r="E49" i="19"/>
  <c r="E25" i="19"/>
  <c r="E34" i="19"/>
  <c r="E50" i="19"/>
  <c r="E41" i="19"/>
  <c r="E57" i="19"/>
  <c r="E26" i="19"/>
  <c r="E42" i="19"/>
  <c r="E58" i="19"/>
  <c r="E45" i="19"/>
  <c r="E61" i="19"/>
  <c r="E37" i="19"/>
  <c r="E53" i="19"/>
  <c r="E29" i="19"/>
  <c r="F28" i="19"/>
  <c r="F32" i="19"/>
  <c r="F36" i="19"/>
  <c r="F40" i="19"/>
  <c r="F44" i="19"/>
  <c r="F48" i="19"/>
  <c r="F52" i="19"/>
  <c r="F56" i="19"/>
  <c r="F60" i="19"/>
  <c r="F64" i="19"/>
  <c r="F27" i="19"/>
  <c r="F31" i="19"/>
  <c r="F35" i="19"/>
  <c r="F39" i="19"/>
  <c r="F43" i="19"/>
  <c r="F47" i="19"/>
  <c r="F51" i="19"/>
  <c r="F55" i="19"/>
  <c r="F59" i="19"/>
  <c r="F63" i="19"/>
  <c r="F30" i="19"/>
  <c r="F38" i="19"/>
  <c r="F46" i="19"/>
  <c r="F54" i="19"/>
  <c r="F62" i="19"/>
  <c r="F41" i="19"/>
  <c r="F57" i="19"/>
  <c r="F26" i="19"/>
  <c r="F42" i="19"/>
  <c r="F58" i="19"/>
  <c r="F33" i="19"/>
  <c r="F49" i="19"/>
  <c r="F25" i="19"/>
  <c r="F34" i="19"/>
  <c r="F50" i="19"/>
  <c r="F53" i="19"/>
  <c r="F37" i="19"/>
  <c r="F29" i="19"/>
  <c r="F61" i="19"/>
  <c r="F45" i="19"/>
  <c r="DW10" i="19"/>
  <c r="A71" i="19"/>
  <c r="A81" i="19"/>
  <c r="A87" i="19"/>
  <c r="A82" i="19"/>
  <c r="A79" i="19"/>
  <c r="A78" i="19"/>
  <c r="A83" i="19"/>
  <c r="A96" i="19"/>
  <c r="B10" i="19"/>
  <c r="A17" i="19"/>
  <c r="I17" i="19"/>
  <c r="A85" i="19"/>
  <c r="A80" i="19"/>
  <c r="I79" i="19"/>
  <c r="I86" i="19"/>
  <c r="I71" i="19"/>
  <c r="I85" i="19"/>
  <c r="E84" i="19"/>
  <c r="E79" i="19"/>
  <c r="E81" i="19"/>
  <c r="E102" i="19"/>
  <c r="E82" i="19"/>
  <c r="E96" i="19"/>
  <c r="E80" i="19"/>
  <c r="A84" i="19"/>
  <c r="A86" i="19"/>
  <c r="E86" i="19"/>
  <c r="F81" i="19"/>
  <c r="I96" i="19"/>
  <c r="E71" i="19"/>
  <c r="F80" i="19"/>
  <c r="F82" i="19"/>
  <c r="F85" i="19"/>
  <c r="D86" i="19"/>
  <c r="D102" i="19"/>
  <c r="D96" i="19"/>
  <c r="D82" i="19"/>
  <c r="D17" i="19"/>
  <c r="D84" i="19"/>
  <c r="D83" i="19"/>
  <c r="D80" i="19"/>
  <c r="D71" i="19"/>
  <c r="D85" i="19"/>
  <c r="D78" i="19"/>
  <c r="D87" i="19"/>
  <c r="D79" i="19"/>
  <c r="D81" i="19"/>
  <c r="F78" i="19"/>
  <c r="F96" i="19"/>
  <c r="F71" i="19"/>
  <c r="F17" i="19"/>
  <c r="S10" i="19"/>
  <c r="C10" i="19"/>
  <c r="E78" i="19"/>
  <c r="I78" i="19"/>
  <c r="I80" i="19"/>
  <c r="F102" i="19"/>
  <c r="I82" i="19"/>
  <c r="E87" i="19"/>
  <c r="E85" i="19"/>
  <c r="I84" i="19"/>
  <c r="E17" i="19"/>
  <c r="I102" i="19"/>
  <c r="F86" i="19"/>
  <c r="I83" i="19"/>
  <c r="I81" i="19"/>
  <c r="F84" i="19"/>
  <c r="F79" i="19"/>
  <c r="F83" i="19"/>
  <c r="I87" i="19"/>
  <c r="F87" i="19"/>
  <c r="E83" i="19"/>
  <c r="B89" i="19" l="1"/>
  <c r="B202" i="19"/>
  <c r="B198" i="19"/>
  <c r="B194" i="19"/>
  <c r="B190" i="19"/>
  <c r="B186" i="19"/>
  <c r="B182" i="19"/>
  <c r="B178" i="19"/>
  <c r="B174" i="19"/>
  <c r="B170" i="19"/>
  <c r="B166" i="19"/>
  <c r="B197" i="19"/>
  <c r="B196" i="19"/>
  <c r="B191" i="19"/>
  <c r="B181" i="19"/>
  <c r="B180" i="19"/>
  <c r="B175" i="19"/>
  <c r="B201" i="19"/>
  <c r="B200" i="19"/>
  <c r="B195" i="19"/>
  <c r="B185" i="19"/>
  <c r="B184" i="19"/>
  <c r="B179" i="19"/>
  <c r="B169" i="19"/>
  <c r="B168" i="19"/>
  <c r="B164" i="19"/>
  <c r="B199" i="19"/>
  <c r="B189" i="19"/>
  <c r="B188" i="19"/>
  <c r="B193" i="19"/>
  <c r="B192" i="19"/>
  <c r="B173" i="19"/>
  <c r="B171" i="19"/>
  <c r="B165" i="19"/>
  <c r="B183" i="19"/>
  <c r="B176" i="19"/>
  <c r="B172" i="19"/>
  <c r="B187" i="19"/>
  <c r="B203" i="19"/>
  <c r="B177" i="19"/>
  <c r="B167" i="19"/>
  <c r="C89" i="19"/>
  <c r="C203" i="19"/>
  <c r="C199" i="19"/>
  <c r="C195" i="19"/>
  <c r="C191" i="19"/>
  <c r="C187" i="19"/>
  <c r="C183" i="19"/>
  <c r="C179" i="19"/>
  <c r="C175" i="19"/>
  <c r="C171" i="19"/>
  <c r="C167" i="19"/>
  <c r="C202" i="19"/>
  <c r="C201" i="19"/>
  <c r="C200" i="19"/>
  <c r="C186" i="19"/>
  <c r="C185" i="19"/>
  <c r="C184" i="19"/>
  <c r="C170" i="19"/>
  <c r="C169" i="19"/>
  <c r="C168" i="19"/>
  <c r="C164" i="19"/>
  <c r="C190" i="19"/>
  <c r="C189" i="19"/>
  <c r="C188" i="19"/>
  <c r="C174" i="19"/>
  <c r="C173" i="19"/>
  <c r="C172" i="19"/>
  <c r="C165" i="19"/>
  <c r="C194" i="19"/>
  <c r="C193" i="19"/>
  <c r="C192" i="19"/>
  <c r="C182" i="19"/>
  <c r="C178" i="19"/>
  <c r="C176" i="19"/>
  <c r="C198" i="19"/>
  <c r="C197" i="19"/>
  <c r="C196" i="19"/>
  <c r="C181" i="19"/>
  <c r="C180" i="19"/>
  <c r="C177" i="19"/>
  <c r="C166" i="19"/>
  <c r="B88" i="19"/>
  <c r="B128" i="19"/>
  <c r="B132" i="19"/>
  <c r="B136" i="19"/>
  <c r="B140" i="19"/>
  <c r="B144" i="19"/>
  <c r="B148" i="19"/>
  <c r="B152" i="19"/>
  <c r="B156" i="19"/>
  <c r="B125" i="19"/>
  <c r="B121" i="19"/>
  <c r="B130" i="19"/>
  <c r="B134" i="19"/>
  <c r="B138" i="19"/>
  <c r="B142" i="19"/>
  <c r="B146" i="19"/>
  <c r="B150" i="19"/>
  <c r="B154" i="19"/>
  <c r="B127" i="19"/>
  <c r="B123" i="19"/>
  <c r="B135" i="19"/>
  <c r="B143" i="19"/>
  <c r="B151" i="19"/>
  <c r="B129" i="19"/>
  <c r="B137" i="19"/>
  <c r="B145" i="19"/>
  <c r="B153" i="19"/>
  <c r="B126" i="19"/>
  <c r="B139" i="19"/>
  <c r="B155" i="19"/>
  <c r="B119" i="19"/>
  <c r="B141" i="19"/>
  <c r="B157" i="19"/>
  <c r="B120" i="19"/>
  <c r="B131" i="19"/>
  <c r="B147" i="19"/>
  <c r="B122" i="19"/>
  <c r="B133" i="19"/>
  <c r="B149" i="19"/>
  <c r="B124" i="19"/>
  <c r="B118" i="19"/>
  <c r="C88" i="19"/>
  <c r="C131" i="19"/>
  <c r="C135" i="19"/>
  <c r="C139" i="19"/>
  <c r="C143" i="19"/>
  <c r="C147" i="19"/>
  <c r="C151" i="19"/>
  <c r="C155" i="19"/>
  <c r="C124" i="19"/>
  <c r="C129" i="19"/>
  <c r="C133" i="19"/>
  <c r="C137" i="19"/>
  <c r="C141" i="19"/>
  <c r="C145" i="19"/>
  <c r="C149" i="19"/>
  <c r="C153" i="19"/>
  <c r="C157" i="19"/>
  <c r="C126" i="19"/>
  <c r="C122" i="19"/>
  <c r="C134" i="19"/>
  <c r="C142" i="19"/>
  <c r="C150" i="19"/>
  <c r="C127" i="19"/>
  <c r="C120" i="19"/>
  <c r="C128" i="19"/>
  <c r="C136" i="19"/>
  <c r="C144" i="19"/>
  <c r="C152" i="19"/>
  <c r="C130" i="19"/>
  <c r="C146" i="19"/>
  <c r="C132" i="19"/>
  <c r="C148" i="19"/>
  <c r="C121" i="19"/>
  <c r="C138" i="19"/>
  <c r="C154" i="19"/>
  <c r="C123" i="19"/>
  <c r="C118" i="19"/>
  <c r="C140" i="19"/>
  <c r="C156" i="19"/>
  <c r="C125" i="19"/>
  <c r="C119" i="19"/>
  <c r="B104" i="19"/>
  <c r="B106" i="19"/>
  <c r="B108" i="19"/>
  <c r="B110" i="19"/>
  <c r="B103" i="19"/>
  <c r="B105" i="19"/>
  <c r="B107" i="19"/>
  <c r="B109" i="19"/>
  <c r="B111" i="19"/>
  <c r="B102" i="19"/>
  <c r="C105" i="19"/>
  <c r="C109" i="19"/>
  <c r="C106" i="19"/>
  <c r="C110" i="19"/>
  <c r="C103" i="19"/>
  <c r="C107" i="19"/>
  <c r="C111" i="19"/>
  <c r="C104" i="19"/>
  <c r="C108" i="19"/>
  <c r="C28" i="19"/>
  <c r="C32" i="19"/>
  <c r="C36" i="19"/>
  <c r="C40" i="19"/>
  <c r="C44" i="19"/>
  <c r="C48" i="19"/>
  <c r="C52" i="19"/>
  <c r="C56" i="19"/>
  <c r="C60" i="19"/>
  <c r="C64" i="19"/>
  <c r="C27" i="19"/>
  <c r="C31" i="19"/>
  <c r="C35" i="19"/>
  <c r="C39" i="19"/>
  <c r="C43" i="19"/>
  <c r="C47" i="19"/>
  <c r="C51" i="19"/>
  <c r="C55" i="19"/>
  <c r="C59" i="19"/>
  <c r="C63" i="19"/>
  <c r="C30" i="19"/>
  <c r="C38" i="19"/>
  <c r="C46" i="19"/>
  <c r="C54" i="19"/>
  <c r="C62" i="19"/>
  <c r="C41" i="19"/>
  <c r="C57" i="19"/>
  <c r="C34" i="19"/>
  <c r="C50" i="19"/>
  <c r="C33" i="19"/>
  <c r="C49" i="19"/>
  <c r="C25" i="19"/>
  <c r="C26" i="19"/>
  <c r="C42" i="19"/>
  <c r="C58" i="19"/>
  <c r="C29" i="19"/>
  <c r="C61" i="19"/>
  <c r="C45" i="19"/>
  <c r="C37" i="19"/>
  <c r="C53" i="19"/>
  <c r="B17" i="19"/>
  <c r="B28" i="19"/>
  <c r="B32" i="19"/>
  <c r="B36" i="19"/>
  <c r="B40" i="19"/>
  <c r="B44" i="19"/>
  <c r="B48" i="19"/>
  <c r="B52" i="19"/>
  <c r="B56" i="19"/>
  <c r="B60" i="19"/>
  <c r="B64" i="19"/>
  <c r="B27" i="19"/>
  <c r="B31" i="19"/>
  <c r="B35" i="19"/>
  <c r="B39" i="19"/>
  <c r="B43" i="19"/>
  <c r="B47" i="19"/>
  <c r="B51" i="19"/>
  <c r="B55" i="19"/>
  <c r="B59" i="19"/>
  <c r="B63" i="19"/>
  <c r="B30" i="19"/>
  <c r="B38" i="19"/>
  <c r="B46" i="19"/>
  <c r="B54" i="19"/>
  <c r="B62" i="19"/>
  <c r="B33" i="19"/>
  <c r="B49" i="19"/>
  <c r="B25" i="19"/>
  <c r="B26" i="19"/>
  <c r="B41" i="19"/>
  <c r="B57" i="19"/>
  <c r="B34" i="19"/>
  <c r="B45" i="19"/>
  <c r="B61" i="19"/>
  <c r="B53" i="19"/>
  <c r="B42" i="19"/>
  <c r="B29" i="19"/>
  <c r="B50" i="19"/>
  <c r="B37" i="19"/>
  <c r="B58" i="19"/>
  <c r="B79" i="19"/>
  <c r="B82" i="19"/>
  <c r="B81" i="19"/>
  <c r="B85" i="19"/>
  <c r="B83" i="19"/>
  <c r="B87" i="19"/>
  <c r="B80" i="19"/>
  <c r="B96" i="19"/>
  <c r="B86" i="19"/>
  <c r="B71" i="19"/>
  <c r="B84" i="19"/>
  <c r="B78" i="19"/>
  <c r="C83" i="19"/>
  <c r="C96" i="19"/>
  <c r="G10" i="19"/>
  <c r="C79" i="19"/>
  <c r="C71" i="19"/>
  <c r="C87" i="19"/>
  <c r="C78" i="19"/>
  <c r="C102" i="19"/>
  <c r="C85" i="19"/>
  <c r="C84" i="19"/>
  <c r="C81" i="19"/>
  <c r="C80" i="19"/>
  <c r="C17" i="19"/>
  <c r="C86" i="19"/>
  <c r="C82" i="19"/>
  <c r="G89" i="19" l="1"/>
  <c r="G203" i="19"/>
  <c r="G199" i="19"/>
  <c r="G195" i="19"/>
  <c r="G191" i="19"/>
  <c r="G187" i="19"/>
  <c r="G183" i="19"/>
  <c r="G179" i="19"/>
  <c r="G175" i="19"/>
  <c r="G171" i="19"/>
  <c r="G167" i="19"/>
  <c r="G198" i="19"/>
  <c r="G197" i="19"/>
  <c r="G196" i="19"/>
  <c r="G182" i="19"/>
  <c r="G181" i="19"/>
  <c r="G180" i="19"/>
  <c r="G166" i="19"/>
  <c r="G164" i="19"/>
  <c r="G202" i="19"/>
  <c r="G201" i="19"/>
  <c r="G200" i="19"/>
  <c r="G186" i="19"/>
  <c r="G185" i="19"/>
  <c r="G184" i="19"/>
  <c r="G170" i="19"/>
  <c r="G169" i="19"/>
  <c r="G168" i="19"/>
  <c r="G165" i="19"/>
  <c r="G190" i="19"/>
  <c r="G189" i="19"/>
  <c r="G188" i="19"/>
  <c r="G177" i="19"/>
  <c r="G174" i="19"/>
  <c r="G173" i="19"/>
  <c r="G194" i="19"/>
  <c r="G193" i="19"/>
  <c r="G192" i="19"/>
  <c r="G178" i="19"/>
  <c r="G176" i="19"/>
  <c r="G172" i="19"/>
  <c r="G88" i="19"/>
  <c r="G131" i="19"/>
  <c r="G135" i="19"/>
  <c r="G139" i="19"/>
  <c r="G143" i="19"/>
  <c r="G147" i="19"/>
  <c r="G151" i="19"/>
  <c r="G155" i="19"/>
  <c r="G124" i="19"/>
  <c r="G120" i="19"/>
  <c r="G129" i="19"/>
  <c r="G133" i="19"/>
  <c r="G137" i="19"/>
  <c r="G141" i="19"/>
  <c r="G145" i="19"/>
  <c r="G149" i="19"/>
  <c r="G153" i="19"/>
  <c r="G157" i="19"/>
  <c r="G126" i="19"/>
  <c r="G122" i="19"/>
  <c r="G130" i="19"/>
  <c r="G138" i="19"/>
  <c r="G146" i="19"/>
  <c r="G154" i="19"/>
  <c r="G123" i="19"/>
  <c r="G132" i="19"/>
  <c r="G140" i="19"/>
  <c r="G148" i="19"/>
  <c r="G156" i="19"/>
  <c r="G142" i="19"/>
  <c r="G119" i="19"/>
  <c r="G128" i="19"/>
  <c r="G144" i="19"/>
  <c r="G127" i="19"/>
  <c r="G134" i="19"/>
  <c r="G150" i="19"/>
  <c r="G125" i="19"/>
  <c r="G136" i="19"/>
  <c r="G152" i="19"/>
  <c r="G121" i="19"/>
  <c r="G118" i="19"/>
  <c r="G105" i="19"/>
  <c r="G109" i="19"/>
  <c r="G106" i="19"/>
  <c r="G110" i="19"/>
  <c r="G103" i="19"/>
  <c r="G107" i="19"/>
  <c r="G111" i="19"/>
  <c r="G104" i="19"/>
  <c r="G108" i="19"/>
  <c r="G28" i="19"/>
  <c r="G32" i="19"/>
  <c r="G36" i="19"/>
  <c r="G40" i="19"/>
  <c r="G44" i="19"/>
  <c r="G48" i="19"/>
  <c r="G52" i="19"/>
  <c r="G56" i="19"/>
  <c r="G60" i="19"/>
  <c r="G64" i="19"/>
  <c r="G27" i="19"/>
  <c r="G31" i="19"/>
  <c r="G35" i="19"/>
  <c r="G39" i="19"/>
  <c r="G43" i="19"/>
  <c r="G47" i="19"/>
  <c r="G51" i="19"/>
  <c r="G55" i="19"/>
  <c r="G59" i="19"/>
  <c r="G63" i="19"/>
  <c r="G30" i="19"/>
  <c r="G38" i="19"/>
  <c r="G46" i="19"/>
  <c r="G54" i="19"/>
  <c r="G62" i="19"/>
  <c r="G49" i="19"/>
  <c r="G25" i="19"/>
  <c r="G34" i="19"/>
  <c r="G50" i="19"/>
  <c r="G33" i="19"/>
  <c r="G41" i="19"/>
  <c r="G57" i="19"/>
  <c r="G26" i="19"/>
  <c r="G42" i="19"/>
  <c r="G58" i="19"/>
  <c r="G29" i="19"/>
  <c r="G61" i="19"/>
  <c r="G53" i="19"/>
  <c r="G37" i="19"/>
  <c r="G45" i="19"/>
  <c r="G96" i="19"/>
  <c r="G86" i="19"/>
  <c r="G78" i="19"/>
  <c r="G83" i="19"/>
  <c r="G71" i="19"/>
  <c r="G102" i="19"/>
  <c r="G81" i="19"/>
  <c r="G80" i="19"/>
  <c r="G85" i="19"/>
  <c r="G82" i="19"/>
  <c r="G17" i="19"/>
  <c r="G87" i="19"/>
  <c r="G84" i="19"/>
  <c r="G7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Valerie Graham</author>
  </authors>
  <commentList>
    <comment ref="E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Pain Mgmt., Physiatry, Interventional Rad (prof only), Other Physicians</t>
        </r>
      </text>
    </comment>
    <comment ref="F9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Valerie Graham:</t>
        </r>
        <r>
          <rPr>
            <sz val="8"/>
            <color indexed="81"/>
            <rFont val="Tahoma"/>
            <family val="2"/>
          </rPr>
          <t xml:space="preserve">
P.T., N.P., P.A., Other Non-Phys Practicitioner</t>
        </r>
      </text>
    </comment>
  </commentList>
</comments>
</file>

<file path=xl/sharedStrings.xml><?xml version="1.0" encoding="utf-8"?>
<sst xmlns="http://schemas.openxmlformats.org/spreadsheetml/2006/main" count="1343" uniqueCount="975">
  <si>
    <t>PRODUCTION, COMPENSATION AND COST SURVEY</t>
  </si>
  <si>
    <t>FTEs</t>
  </si>
  <si>
    <t>Accounting</t>
  </si>
  <si>
    <t>Medical receptionists</t>
  </si>
  <si>
    <t>Transcriptionists</t>
  </si>
  <si>
    <t>Medical records</t>
  </si>
  <si>
    <t>Other administrative support</t>
  </si>
  <si>
    <t>Registered Nurses</t>
  </si>
  <si>
    <t>Licensed Practical Nurses</t>
  </si>
  <si>
    <t>Medical Assistants</t>
  </si>
  <si>
    <t>Clinical laboratory</t>
  </si>
  <si>
    <t>Radiology and imaging</t>
  </si>
  <si>
    <t>Other medical support</t>
  </si>
  <si>
    <t>Current to 30 days</t>
  </si>
  <si>
    <t>31 to 60 days</t>
  </si>
  <si>
    <t>61 to 90 days</t>
  </si>
  <si>
    <t>91 to 120 days</t>
  </si>
  <si>
    <t>121 to 180 days</t>
  </si>
  <si>
    <t>Over 180 days</t>
  </si>
  <si>
    <t>Total</t>
  </si>
  <si>
    <t>Other (Specify)</t>
  </si>
  <si>
    <t>Physical Therapy</t>
  </si>
  <si>
    <t>Total Compensation</t>
  </si>
  <si>
    <t>Gross accounts receivable as of beginning of reporting period</t>
  </si>
  <si>
    <t>Gross accounts receivable as of end of reporting period</t>
  </si>
  <si>
    <t>PROVIDER PRODUCTION</t>
  </si>
  <si>
    <t>Pediatric Neurosurgery</t>
  </si>
  <si>
    <t>Total Benefits</t>
  </si>
  <si>
    <t>Zip Code of Primary Location</t>
  </si>
  <si>
    <t>PROVIDER COMPENSATION</t>
  </si>
  <si>
    <t>Total Support Staff Full-Time Equivalents</t>
  </si>
  <si>
    <t>SUPPORT STAFF FULL-TIME EQUIVALENTS</t>
  </si>
  <si>
    <t>Administrative</t>
  </si>
  <si>
    <t>Research</t>
  </si>
  <si>
    <t>Has your practice limited any emergency room coverage in the last 12 months?</t>
  </si>
  <si>
    <t>Does your practice compensate physician leaders for practice management?</t>
  </si>
  <si>
    <t>Does your practice plan on recruiting new physicians or non-physician providers in the next 12 months?</t>
  </si>
  <si>
    <t>Is non-RVU based outside income allocated differently/separately from RVU based clinical income, e.g. MRI,</t>
  </si>
  <si>
    <t>research, medical directorships?</t>
  </si>
  <si>
    <t>Occupational Therapy</t>
  </si>
  <si>
    <t>General X-Ray</t>
  </si>
  <si>
    <t>MRI</t>
  </si>
  <si>
    <t>CT</t>
  </si>
  <si>
    <t>EEG/EMG/Doppler</t>
  </si>
  <si>
    <t>Visual/Neuro-Ophthalmologic</t>
  </si>
  <si>
    <t>Does your practice employ certified professional coders?</t>
  </si>
  <si>
    <t>Does your practice currently utilize electronic medical records (EMR)?</t>
  </si>
  <si>
    <t>What was your practice's staff turnover rate for the past 12 months?</t>
  </si>
  <si>
    <t>Collections for Gross Charges for Most Recent Fiscal Year</t>
  </si>
  <si>
    <t>RELEVANT ISSUES</t>
  </si>
  <si>
    <t>Fluoroscopy</t>
  </si>
  <si>
    <t>$</t>
  </si>
  <si>
    <t>Owner?  (Indicate Y or N)</t>
  </si>
  <si>
    <t>%</t>
  </si>
  <si>
    <t>Number of Years in Specialty</t>
  </si>
  <si>
    <t>Total Number of Primary Surgeries Performed in Most Recent Fiscal Year</t>
  </si>
  <si>
    <t>Total Number of Assisted Surgeries Performed in Most Recent Fiscal Year</t>
  </si>
  <si>
    <t>Total Number of Physician Work Relative Value Units (WRVUs) - if available</t>
  </si>
  <si>
    <t>Total Number of New Patients in Most Recent Fiscal Year - as defined by CPT codes</t>
  </si>
  <si>
    <t>Total Collections</t>
  </si>
  <si>
    <t>Spinal Neurosurgery</t>
  </si>
  <si>
    <t>Other</t>
  </si>
  <si>
    <t>ALL OTHER PROVIDERS</t>
  </si>
  <si>
    <t>Pain</t>
  </si>
  <si>
    <t>Physiatry</t>
  </si>
  <si>
    <t>Interventional</t>
  </si>
  <si>
    <t>Radiology</t>
  </si>
  <si>
    <t>(Prof. Only)</t>
  </si>
  <si>
    <t>Physical</t>
  </si>
  <si>
    <t>Therapist</t>
  </si>
  <si>
    <t>PHYSICIANS</t>
  </si>
  <si>
    <t>Physicians</t>
  </si>
  <si>
    <t>Total Benefits for Each Provider Category</t>
  </si>
  <si>
    <t>Total Compensation for Each Provider Category</t>
  </si>
  <si>
    <t>Total Collections for Gross Charges for Most Recent Fiscal Year</t>
  </si>
  <si>
    <t>Does your practice utilize relative value units (RVUs) for compensation purposes?</t>
  </si>
  <si>
    <t>Does your practice utilize relative value units (RVUs) for practice management?</t>
  </si>
  <si>
    <t>Sleep Studies</t>
  </si>
  <si>
    <t>Does your practice utilize a remote access imaging system, e.g. PACS?</t>
  </si>
  <si>
    <t>Has your practice limited any services provided in the last 12 months, e.g. head trauma or pediatrics?</t>
  </si>
  <si>
    <t>Has your practice cancelled any other third-party contracts in the last 12 months?</t>
  </si>
  <si>
    <t>Medicare</t>
  </si>
  <si>
    <t>Medicaid</t>
  </si>
  <si>
    <t>If yes, how much?</t>
  </si>
  <si>
    <t>If yes, how many weeks per year?</t>
  </si>
  <si>
    <t>ADMINISTRATIVE LEADERSHIP - SEE INSTRUCTIONS</t>
  </si>
  <si>
    <t xml:space="preserve">  % of Ancillary Net Income</t>
  </si>
  <si>
    <t xml:space="preserve">  % of Total Net Income before Physician Expenses</t>
  </si>
  <si>
    <t xml:space="preserve">  % of Salary</t>
  </si>
  <si>
    <t xml:space="preserve">  % of Total Net Income before Physician Expenses Over Budget</t>
  </si>
  <si>
    <t xml:space="preserve">  Discretionary</t>
  </si>
  <si>
    <t xml:space="preserve">  Achievement of Predetermined Goals</t>
  </si>
  <si>
    <t xml:space="preserve">  Other - Specify:</t>
  </si>
  <si>
    <t>If yes, what system?</t>
  </si>
  <si>
    <t>Does your practice participate in any of the following capital equipment joint ventures with a hospital?</t>
  </si>
  <si>
    <t>Gamma Knife</t>
  </si>
  <si>
    <t>Cyber Knife</t>
  </si>
  <si>
    <t>Novalis</t>
  </si>
  <si>
    <t>Endo-Vascular Interventional</t>
  </si>
  <si>
    <t>Bi-Planer</t>
  </si>
  <si>
    <t>Own %</t>
  </si>
  <si>
    <t>Does your practice utilize any of the following non-traditional/alternative sources for malpractice coverage?</t>
  </si>
  <si>
    <t>Self-insured</t>
  </si>
  <si>
    <t>Captive</t>
  </si>
  <si>
    <t>Bond</t>
  </si>
  <si>
    <t>Line of Credit</t>
  </si>
  <si>
    <t>Does your practice participate in any research activities?</t>
  </si>
  <si>
    <t>Billing &amp; Accounts Receivable</t>
  </si>
  <si>
    <t xml:space="preserve">Managed care </t>
  </si>
  <si>
    <t>Maintenance &amp; housekeeping</t>
  </si>
  <si>
    <t>Information systems</t>
  </si>
  <si>
    <t>Academic Practice Ownership</t>
  </si>
  <si>
    <t>Hospital</t>
  </si>
  <si>
    <t>University</t>
  </si>
  <si>
    <t>A1</t>
  </si>
  <si>
    <t>A2</t>
  </si>
  <si>
    <t>additional areas, please include the total dollar support in the Other category.</t>
  </si>
  <si>
    <t>Support Area</t>
  </si>
  <si>
    <t>Medical School</t>
  </si>
  <si>
    <t>Medical Director</t>
  </si>
  <si>
    <t>Mid-Level Practitioners</t>
  </si>
  <si>
    <t>Faculty Member Start-Up</t>
  </si>
  <si>
    <t>A3</t>
  </si>
  <si>
    <t>in the affiliated teaching hospital.</t>
  </si>
  <si>
    <t>Indicate the contribution margin, in total dollars and as a percent, of the neurosurgery service line</t>
  </si>
  <si>
    <t>$:</t>
  </si>
  <si>
    <t>%:</t>
  </si>
  <si>
    <t>Total (must = 100%)</t>
  </si>
  <si>
    <t>areas from the affiliated teaching hospital and/or medical school.  If you receive support in</t>
  </si>
  <si>
    <t>Provide the amount of support, in total dollars, your practice/department receives in the following</t>
  </si>
  <si>
    <t>Spine</t>
  </si>
  <si>
    <t>Neurology</t>
  </si>
  <si>
    <t>Does your practice increase its fee schedule on a regular basis?</t>
  </si>
  <si>
    <t>If so, how often?</t>
  </si>
  <si>
    <t>Does your practice use an outside coding service?</t>
  </si>
  <si>
    <t>Does your practice use an outside billing service?</t>
  </si>
  <si>
    <t>Practice Ownership:</t>
  </si>
  <si>
    <t>Hospital/Health System</t>
  </si>
  <si>
    <t>Call Pay</t>
  </si>
  <si>
    <t>Facility, e.g. ambulatory surgery center or specialty hospital</t>
  </si>
  <si>
    <t>Are your physicians investors/owners in any of the following ancillary services, i.e. outside of the practice?</t>
  </si>
  <si>
    <t>Is your practice considering an investment in a facility, e.g. ASC or specialty hospital in the next 12 months?</t>
  </si>
  <si>
    <t>Number of Hours of Coverage per Day</t>
  </si>
  <si>
    <t>C2</t>
  </si>
  <si>
    <t>C3</t>
  </si>
  <si>
    <t>C5</t>
  </si>
  <si>
    <t>C6</t>
  </si>
  <si>
    <t>Yes/No</t>
  </si>
  <si>
    <t>zipcode</t>
  </si>
  <si>
    <t>georegion</t>
  </si>
  <si>
    <t>total NS FTEs</t>
  </si>
  <si>
    <t>total NNS FTEs</t>
  </si>
  <si>
    <t>total NPP FTEs</t>
  </si>
  <si>
    <t>pracsize</t>
  </si>
  <si>
    <t>End A/R (per respondent)</t>
  </si>
  <si>
    <t>0-30 days</t>
  </si>
  <si>
    <t>31-60 days</t>
  </si>
  <si>
    <t>61-90 days</t>
  </si>
  <si>
    <t>121-180 days</t>
  </si>
  <si>
    <t>180+ days</t>
  </si>
  <si>
    <t>Total Aging</t>
  </si>
  <si>
    <t>Beg A/R</t>
  </si>
  <si>
    <t>Total Gross Charges</t>
  </si>
  <si>
    <t>RVUs for comp?</t>
  </si>
  <si>
    <t>RVUs for mgmt?</t>
  </si>
  <si>
    <t>Comp leaders?</t>
  </si>
  <si>
    <t>O/S inc alloc diff?</t>
  </si>
  <si>
    <t>Recruiting?</t>
  </si>
  <si>
    <t>MRI?</t>
  </si>
  <si>
    <t>CT?</t>
  </si>
  <si>
    <t>Fluro?</t>
  </si>
  <si>
    <t>Gen X-ray?</t>
  </si>
  <si>
    <t>Sleep?</t>
  </si>
  <si>
    <t>PT?</t>
  </si>
  <si>
    <t>OT?</t>
  </si>
  <si>
    <t>EEG/EMG/Doppler?</t>
  </si>
  <si>
    <t>Visual?</t>
  </si>
  <si>
    <t>Other?</t>
  </si>
  <si>
    <t>Cyber JV?</t>
  </si>
  <si>
    <t>Gamma JV?</t>
  </si>
  <si>
    <t>Novalis JV?</t>
  </si>
  <si>
    <t>Endo-Vas Intrv JV?</t>
  </si>
  <si>
    <t>Bi-Planer JV?</t>
  </si>
  <si>
    <t>Other JV?</t>
  </si>
  <si>
    <t>Remote imaging?</t>
  </si>
  <si>
    <t>Limited ER?</t>
  </si>
  <si>
    <t>Limited services?</t>
  </si>
  <si>
    <t>Cancelled 3rd parties?</t>
  </si>
  <si>
    <t>Future investors in Facility?</t>
  </si>
  <si>
    <t>CPCs?</t>
  </si>
  <si>
    <t>Current EMR?</t>
  </si>
  <si>
    <t>System?</t>
  </si>
  <si>
    <t>Future EMR?</t>
  </si>
  <si>
    <t>Self-insured?</t>
  </si>
  <si>
    <t>Captive?</t>
  </si>
  <si>
    <t>Bond?</t>
  </si>
  <si>
    <t>LOC?</t>
  </si>
  <si>
    <t>Alt Malpractice?</t>
  </si>
  <si>
    <t>Staff turnover?</t>
  </si>
  <si>
    <t>Research activities?</t>
  </si>
  <si>
    <t>%Medicare</t>
  </si>
  <si>
    <t>%Medicaid</t>
  </si>
  <si>
    <t>Update fee sched?</t>
  </si>
  <si>
    <t>How often?</t>
  </si>
  <si>
    <t>O/S Coding Service?</t>
  </si>
  <si>
    <t>O/S Billing Service?</t>
  </si>
  <si>
    <t>total phys FTEs</t>
  </si>
  <si>
    <t>Private</t>
  </si>
  <si>
    <t>Facility?</t>
  </si>
  <si>
    <t>ADMIN</t>
  </si>
  <si>
    <t>total phys</t>
  </si>
  <si>
    <t>total NNS Phys FTEs</t>
  </si>
  <si>
    <t>CEO?</t>
  </si>
  <si>
    <t>CEO empl contr?</t>
  </si>
  <si>
    <t>CEO$$?</t>
  </si>
  <si>
    <t>CEO BONUS?</t>
  </si>
  <si>
    <t>%Ancillary?</t>
  </si>
  <si>
    <t>%NIBPE?</t>
  </si>
  <si>
    <t>%NIBPE&gt;Budget?</t>
  </si>
  <si>
    <t>%Salary?</t>
  </si>
  <si>
    <t>Goals?</t>
  </si>
  <si>
    <t>Discretionary?</t>
  </si>
  <si>
    <t>HEALTH INS PD?</t>
  </si>
  <si>
    <t>CEO disability?</t>
  </si>
  <si>
    <t>R/P?</t>
  </si>
  <si>
    <t>CEO PTO?</t>
  </si>
  <si>
    <t>WEEKS PTO?</t>
  </si>
  <si>
    <t>CEO SEV PKG?</t>
  </si>
  <si>
    <t>(Semi-annually = twice a year; Annually; or Bi-annually = every other year)</t>
  </si>
  <si>
    <t>Question #:</t>
  </si>
  <si>
    <t>prov_num</t>
  </si>
  <si>
    <t>FTE</t>
  </si>
  <si>
    <t>Owner</t>
  </si>
  <si>
    <t>Cranial</t>
  </si>
  <si>
    <t>Peds</t>
  </si>
  <si>
    <t>NS PROF SVCS</t>
  </si>
  <si>
    <t>ASC</t>
  </si>
  <si>
    <t>Imaging</t>
  </si>
  <si>
    <t>PT/OT</t>
  </si>
  <si>
    <t>Other Anc</t>
  </si>
  <si>
    <t>Dirshps</t>
  </si>
  <si>
    <t>Dept Chr</t>
  </si>
  <si>
    <t>Prof</t>
  </si>
  <si>
    <t>Assoc Prof</t>
  </si>
  <si>
    <t>Asst Prof</t>
  </si>
  <si>
    <t>Instr</t>
  </si>
  <si>
    <t>TOTAL</t>
  </si>
  <si>
    <t>Benefits</t>
  </si>
  <si>
    <t>Charges</t>
  </si>
  <si>
    <t>Collections</t>
  </si>
  <si>
    <t>primary surgeries</t>
  </si>
  <si>
    <t>assisted surgeries</t>
  </si>
  <si>
    <t>WRVUs</t>
  </si>
  <si>
    <t>New patients</t>
  </si>
  <si>
    <t>Gen admin FTE</t>
  </si>
  <si>
    <t>Billing FTE</t>
  </si>
  <si>
    <t>Mgd. Care FTE</t>
  </si>
  <si>
    <t>IT FTE</t>
  </si>
  <si>
    <t>Maint FTE</t>
  </si>
  <si>
    <t>Med Recep FTE</t>
  </si>
  <si>
    <t>Trans FTE</t>
  </si>
  <si>
    <t>Med Rcds FTE</t>
  </si>
  <si>
    <t>Other admin FTE</t>
  </si>
  <si>
    <t>RN FTE</t>
  </si>
  <si>
    <t>LPN FTE</t>
  </si>
  <si>
    <t>MA FTE</t>
  </si>
  <si>
    <t>Lab FTE</t>
  </si>
  <si>
    <t>Radiology FTE</t>
  </si>
  <si>
    <t>Other med FTE</t>
  </si>
  <si>
    <t>Total Support FTE</t>
  </si>
  <si>
    <t>OTHER PROVIDERS</t>
  </si>
  <si>
    <t>PROV TYPE</t>
  </si>
  <si>
    <t>TOTAL FTE</t>
  </si>
  <si>
    <t># OWNERS?</t>
  </si>
  <si>
    <t>TOTAL COMP</t>
  </si>
  <si>
    <t>TOTAL COLL</t>
  </si>
  <si>
    <t>TOTAL WRVU</t>
  </si>
  <si>
    <t>TOTAL NEW PTS</t>
  </si>
  <si>
    <t>ACAD OWNER % PHYS</t>
  </si>
  <si>
    <t>ACAD OWNER % HOSP</t>
  </si>
  <si>
    <t>ACAD OWNER % UNIV</t>
  </si>
  <si>
    <t>ACAD OWNER % OTHER</t>
  </si>
  <si>
    <t>MED DIR</t>
  </si>
  <si>
    <t>MID-LVL PRAC</t>
  </si>
  <si>
    <t>RSRCH</t>
  </si>
  <si>
    <t>FACULTY MEMBER START-UP</t>
  </si>
  <si>
    <t>OTHER</t>
  </si>
  <si>
    <t>TOTAL SUPPORT AREA</t>
  </si>
  <si>
    <t>PROF CONTRIB $</t>
  </si>
  <si>
    <t>PROF CONTRIB MARGIN %</t>
  </si>
  <si>
    <t>ACADEMIC</t>
  </si>
  <si>
    <t>TRAUMA OR NON-TRAUMA?</t>
  </si>
  <si>
    <t>TRAUMA CTR LEVEL?</t>
  </si>
  <si>
    <t>DAILY RATE?</t>
  </si>
  <si>
    <t># OF HRS COVERAGE PER DAY?</t>
  </si>
  <si>
    <t>CALL PAY</t>
  </si>
  <si>
    <t>In determining physician compensation, how is the general overhead of the practice allocated:</t>
  </si>
  <si>
    <t>Equal</t>
  </si>
  <si>
    <t>Variable, based on some measure of productivity</t>
  </si>
  <si>
    <t>If Blended:</t>
  </si>
  <si>
    <t>Percentage allocated variably</t>
  </si>
  <si>
    <t>Blend of equal and variable</t>
  </si>
  <si>
    <t>post-employment restrictions?</t>
  </si>
  <si>
    <t>If so, are you reporting that data to a health system, payer, or other third party?</t>
  </si>
  <si>
    <t>Are you currently internally tracking clinical quality or outcome data for inpatients?</t>
  </si>
  <si>
    <t>Are you currently internally tracking clinical quality or outcome data for outpatients?</t>
  </si>
  <si>
    <t>Have you had the privacy/security of your information systems independently reviewed or assessed</t>
  </si>
  <si>
    <t>in the last twelve months?</t>
  </si>
  <si>
    <t>Have you undergone a RAC audit in the last twelve months?</t>
  </si>
  <si>
    <t>Does your practice pre-screen medical records prior to accepting a new patient?</t>
  </si>
  <si>
    <t>Member</t>
  </si>
  <si>
    <t>Staff</t>
  </si>
  <si>
    <t>External Source</t>
  </si>
  <si>
    <t>How much aggregate time did this survey take to complete?</t>
  </si>
  <si>
    <t>One to two hours</t>
  </si>
  <si>
    <t>Three to four hours</t>
  </si>
  <si>
    <t>Greater than four hours</t>
  </si>
  <si>
    <t>Equal?</t>
  </si>
  <si>
    <t>Variable?</t>
  </si>
  <si>
    <t>Mixed?</t>
  </si>
  <si>
    <t>% Equal</t>
  </si>
  <si>
    <t>% Variable</t>
  </si>
  <si>
    <t>Non Compete</t>
  </si>
  <si>
    <t>Tracking Inpatient</t>
  </si>
  <si>
    <t>Tracking Outpatient</t>
  </si>
  <si>
    <t>Reporting to hospital</t>
  </si>
  <si>
    <t>Hospital Employemt?</t>
  </si>
  <si>
    <t>In negotiations?</t>
  </si>
  <si>
    <t>Compliance</t>
  </si>
  <si>
    <t>IS Review</t>
  </si>
  <si>
    <t>RAC Audit</t>
  </si>
  <si>
    <t>Non Neurosurgeons?</t>
  </si>
  <si>
    <t>Pre screen medical records?</t>
  </si>
  <si>
    <t>1-2</t>
  </si>
  <si>
    <t>3-4</t>
  </si>
  <si>
    <t>&gt;4</t>
  </si>
  <si>
    <t xml:space="preserve">Member </t>
  </si>
  <si>
    <t xml:space="preserve">Staff </t>
  </si>
  <si>
    <t>External</t>
  </si>
  <si>
    <t>Have you been approached by a health system in the last twelve months regarding employment?</t>
  </si>
  <si>
    <t>Does your practice employ non-neurosurgeons to triage new patients?</t>
  </si>
  <si>
    <t>Percentage allocated equally</t>
  </si>
  <si>
    <t>Do you have individual(s) within the practice whose primary responsibility is compliance and risk management?</t>
  </si>
  <si>
    <t>If not, do you anticipate such a review or assessment in the next twelve months?</t>
  </si>
  <si>
    <t>next 12 months</t>
  </si>
  <si>
    <t>Who completed this survey?  Please indicate percentage of participation:</t>
  </si>
  <si>
    <t>1.</t>
  </si>
  <si>
    <t>2.</t>
  </si>
  <si>
    <t>Practice Name:</t>
  </si>
  <si>
    <t>3.</t>
  </si>
  <si>
    <t>4.</t>
  </si>
  <si>
    <t>5.</t>
  </si>
  <si>
    <t>Contact Name:</t>
  </si>
  <si>
    <t>Contact Phone Number:</t>
  </si>
  <si>
    <t>Contact Email Address:</t>
  </si>
  <si>
    <t>Does your practice have fellowships</t>
  </si>
  <si>
    <t xml:space="preserve">Accredited </t>
  </si>
  <si>
    <t>Non-Accredited</t>
  </si>
  <si>
    <t>Pediatric</t>
  </si>
  <si>
    <t>Skull Base</t>
  </si>
  <si>
    <t>Fellowship Program</t>
  </si>
  <si>
    <t>Accredited</t>
  </si>
  <si>
    <t>Filled-Spine</t>
  </si>
  <si>
    <t>Filled-Ped</t>
  </si>
  <si>
    <t>Filled-Skull</t>
  </si>
  <si>
    <t>Filled-Endo</t>
  </si>
  <si>
    <t>Aggregate $$ Limit:</t>
  </si>
  <si>
    <t>Contact Data</t>
  </si>
  <si>
    <t>Practice Street Address:</t>
  </si>
  <si>
    <t>Metropolitan Area</t>
  </si>
  <si>
    <t>Metropolitan</t>
  </si>
  <si>
    <t>Ownership</t>
  </si>
  <si>
    <t>Payraise</t>
  </si>
  <si>
    <t>Combination</t>
  </si>
  <si>
    <t>Templates</t>
  </si>
  <si>
    <t>Total (should equal 100%)</t>
  </si>
  <si>
    <t>Dictation</t>
  </si>
  <si>
    <t>If yes;</t>
  </si>
  <si>
    <t>Are you currently participating in an ACO?</t>
  </si>
  <si>
    <t>Have you participated in the ACO greater than 1 year?</t>
  </si>
  <si>
    <t>Who is the administrator of the ACO?</t>
  </si>
  <si>
    <t>If yes, have you received any savings.</t>
  </si>
  <si>
    <t>ACO</t>
  </si>
  <si>
    <t>N2QOD</t>
  </si>
  <si>
    <t>Cranial/ Brain Tumors Neurosurgery</t>
  </si>
  <si>
    <t>MD</t>
  </si>
  <si>
    <t>CBTN</t>
  </si>
  <si>
    <t>SN</t>
  </si>
  <si>
    <t>PN</t>
  </si>
  <si>
    <t>EVN</t>
  </si>
  <si>
    <r>
      <t xml:space="preserve">Does your </t>
    </r>
    <r>
      <rPr>
        <u/>
        <sz val="11"/>
        <rFont val="Arial"/>
        <family val="2"/>
      </rPr>
      <t>practice</t>
    </r>
    <r>
      <rPr>
        <sz val="11"/>
        <rFont val="Arial"/>
        <family val="2"/>
      </rPr>
      <t xml:space="preserve"> provide any of the following ancillary services, i.e. within the practice?</t>
    </r>
  </si>
  <si>
    <r>
      <t xml:space="preserve">Total Number of Physician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- if available</t>
    </r>
  </si>
  <si>
    <t>If the neurosurgeons are employed by a hospital system, how is their compensation calculated:</t>
  </si>
  <si>
    <t>Governance Section</t>
  </si>
  <si>
    <t>Do you have a mandatory age requirement for Partner Buy-Out?</t>
  </si>
  <si>
    <t>If yes, what is the age requirement?</t>
  </si>
  <si>
    <t>Do you have a mandatory age requirement to stop performing surgery?</t>
  </si>
  <si>
    <t>Do you have a set time period for Partner Buy-In?</t>
  </si>
  <si>
    <t>If yes, what is the time period?</t>
  </si>
  <si>
    <t>What is your Partner Buy-In method?</t>
  </si>
  <si>
    <t>Endo</t>
  </si>
  <si>
    <t>Restricted or non restricted</t>
  </si>
  <si>
    <t># of Physicians</t>
  </si>
  <si>
    <t>C9</t>
  </si>
  <si>
    <t>C10</t>
  </si>
  <si>
    <t>C11</t>
  </si>
  <si>
    <t>Underfunded patients</t>
  </si>
  <si>
    <t>How much</t>
  </si>
  <si>
    <t>C12</t>
  </si>
  <si>
    <t>Endovascular/Interventional</t>
  </si>
  <si>
    <t>If yes, what type of medical directors</t>
  </si>
  <si>
    <t>Orthopedic</t>
  </si>
  <si>
    <t>City</t>
  </si>
  <si>
    <t>State</t>
  </si>
  <si>
    <t>Zip Code</t>
  </si>
  <si>
    <t>Zip Code:</t>
  </si>
  <si>
    <t>State:</t>
  </si>
  <si>
    <t>City:</t>
  </si>
  <si>
    <t>6.</t>
  </si>
  <si>
    <t>7.</t>
  </si>
  <si>
    <t>8.</t>
  </si>
  <si>
    <t>Name</t>
  </si>
  <si>
    <t>Street Address</t>
  </si>
  <si>
    <t>Contact Name</t>
  </si>
  <si>
    <t>Contact Phone Number</t>
  </si>
  <si>
    <t>Contact Email Address</t>
  </si>
  <si>
    <t>Answers should be in dollars</t>
  </si>
  <si>
    <t>On average, over the last twelve months, what was your most recent pay raise percentage for all support staff?</t>
  </si>
  <si>
    <t>If your practice is using EMR, what percentage of your practice is using</t>
  </si>
  <si>
    <t>Do you have a mandatory age requirement to stop taking call ?</t>
  </si>
  <si>
    <t>If yes, what type of registry?</t>
  </si>
  <si>
    <t>General Support</t>
  </si>
  <si>
    <t>Note: Do not include call pay in above data</t>
  </si>
  <si>
    <t>Uncompensated Care</t>
  </si>
  <si>
    <t>Administrative Support</t>
  </si>
  <si>
    <t>A4</t>
  </si>
  <si>
    <t>If paying tax/support to an educational department or medical school, please indicate the following:</t>
  </si>
  <si>
    <t>Functional</t>
  </si>
  <si>
    <t>Spinal</t>
  </si>
  <si>
    <t>Facility #1</t>
  </si>
  <si>
    <t>Facility #2</t>
  </si>
  <si>
    <t>Facility #3</t>
  </si>
  <si>
    <t>Facility #4</t>
  </si>
  <si>
    <t>Facility #5</t>
  </si>
  <si>
    <t>Facility #6</t>
  </si>
  <si>
    <t>Facility #7</t>
  </si>
  <si>
    <t>Facility #8</t>
  </si>
  <si>
    <t>Facility #9</t>
  </si>
  <si>
    <t>Facility #10</t>
  </si>
  <si>
    <t>Trauma or Emergency Department?</t>
  </si>
  <si>
    <t>Do you separately bill for services rendered in addition to receiving call pay?</t>
  </si>
  <si>
    <t>Bill for services?</t>
  </si>
  <si>
    <t>Components</t>
  </si>
  <si>
    <t>Primary Call</t>
  </si>
  <si>
    <t>Backup</t>
  </si>
  <si>
    <t>Endovascular</t>
  </si>
  <si>
    <t>Funcational</t>
  </si>
  <si>
    <t>Average Daily Pay</t>
  </si>
  <si>
    <t>Other Institution Overhead (Including billing, collections, and compliance)</t>
  </si>
  <si>
    <t>% of Collections</t>
  </si>
  <si>
    <t>MLP Support</t>
  </si>
  <si>
    <t>If trauma, level of trauma center covering.</t>
  </si>
  <si>
    <t>If yes, what is the average daily pay?</t>
  </si>
  <si>
    <t>Subspecialty:</t>
  </si>
  <si>
    <t>Medical School/Dean Tax Assessment</t>
  </si>
  <si>
    <t>Does facility provide reimbursement for underfunded patients?</t>
  </si>
  <si>
    <t>Does a physician have to be board certified/eligible to become a partner?</t>
  </si>
  <si>
    <t>Does your practice set charges as a percentage of Medicare?</t>
  </si>
  <si>
    <t>If yes, What is the Percentage?</t>
  </si>
  <si>
    <t>If so, what percent</t>
  </si>
  <si>
    <t>What is your average commercial reimbursement as a percentage of Medicare?</t>
  </si>
  <si>
    <t>great than 1 year?</t>
  </si>
  <si>
    <t>Administrator of ACO?</t>
  </si>
  <si>
    <t>shared savings aco particpant?</t>
  </si>
  <si>
    <t>have you received any savings?</t>
  </si>
  <si>
    <t>type</t>
  </si>
  <si>
    <t>annual cost</t>
  </si>
  <si>
    <t>ftes assigned</t>
  </si>
  <si>
    <t>Compensation calculation</t>
  </si>
  <si>
    <t>GOVERNANCE</t>
  </si>
  <si>
    <t>Acctg FTE</t>
  </si>
  <si>
    <t>91-120 days</t>
  </si>
  <si>
    <t>BENEFITS</t>
  </si>
  <si>
    <t>HIPPA</t>
  </si>
  <si>
    <t>Does your practice utilize relative value units (WRVUs) for compensation purposes?</t>
  </si>
  <si>
    <t>Does your practice utilize relative value units (WRVUs) for practice management?</t>
  </si>
  <si>
    <t>WRVUs for comp?</t>
  </si>
  <si>
    <t>WRVUs for mgmt?</t>
  </si>
  <si>
    <t>Per $1,000,000</t>
  </si>
  <si>
    <t>Ped Cranial</t>
  </si>
  <si>
    <t>Ped Spinal</t>
  </si>
  <si>
    <t>Ped Endo</t>
  </si>
  <si>
    <t>Ped Functional</t>
  </si>
  <si>
    <t>Ped Other</t>
  </si>
  <si>
    <t>Ped Total</t>
  </si>
  <si>
    <t>Malpractice premiums</t>
  </si>
  <si>
    <t>per Occurance</t>
  </si>
  <si>
    <t>Aggregate $$</t>
  </si>
  <si>
    <t>Outpatient</t>
  </si>
  <si>
    <t>Ambulatory Surgery Center</t>
  </si>
  <si>
    <t>Inpatient</t>
  </si>
  <si>
    <t>PS-IP</t>
  </si>
  <si>
    <t>PS-OP</t>
  </si>
  <si>
    <t>PS-ASC</t>
  </si>
  <si>
    <t>$ Amount</t>
  </si>
  <si>
    <t>Total Primary Surgeries</t>
  </si>
  <si>
    <t>MID-LVL FTE</t>
  </si>
  <si>
    <t>TOTAL COMPENSATION</t>
  </si>
  <si>
    <t>If no, is your practice contemplating implementing an EMR system in the next 12 months?</t>
  </si>
  <si>
    <t>If yes, what are the average hours per year required?</t>
  </si>
  <si>
    <t>Ancillary Serices - Outside</t>
  </si>
  <si>
    <t>Ancillary Services - Inside</t>
  </si>
  <si>
    <t>Capital Equipment</t>
  </si>
  <si>
    <t>Buy-out age</t>
  </si>
  <si>
    <t>Age</t>
  </si>
  <si>
    <t>Stop Perfoming Surgery Age</t>
  </si>
  <si>
    <t>Stop taking Call</t>
  </si>
  <si>
    <t>Partner Buy-in</t>
  </si>
  <si>
    <t>Time</t>
  </si>
  <si>
    <t>Board Certified?</t>
  </si>
  <si>
    <t>Buy-in Method</t>
  </si>
  <si>
    <t>Medical School/Dean Tax Assessment %</t>
  </si>
  <si>
    <t>Other Institution Overhead %</t>
  </si>
  <si>
    <t>Medical School/Dean Tax Assessment $</t>
  </si>
  <si>
    <t>Other Institution Overhead $</t>
  </si>
  <si>
    <t>NEUROSURGEONS - COLLECTIONS PER CPT CODE - Other Information</t>
  </si>
  <si>
    <t>Practice Financial Statement &amp; FTE Summary</t>
  </si>
  <si>
    <t>Other Revenues</t>
  </si>
  <si>
    <t>Total Practice Revenue</t>
  </si>
  <si>
    <t>Support Staff Salaries &amp; Benefits - Clinical Staff</t>
  </si>
  <si>
    <t>Support Staff Salaries &amp; Benefits - Admin. Staff</t>
  </si>
  <si>
    <t>Support Staff Salaries &amp; Benefits - Total</t>
  </si>
  <si>
    <t>Professional Liability Insurance</t>
  </si>
  <si>
    <t>Other Overhead Costs</t>
  </si>
  <si>
    <t>Total Overhead Excluding Mid Levels</t>
  </si>
  <si>
    <t>Mid-Level Provider Salaries &amp; Benefits</t>
  </si>
  <si>
    <t>Physician Salaries &amp; Benefits</t>
  </si>
  <si>
    <t>Neurosurgeon FTE's</t>
  </si>
  <si>
    <t>Estimated Percent of Clinical Practice</t>
  </si>
  <si>
    <t>Per Occurrence or per claim $$ Limit:</t>
  </si>
  <si>
    <t>Number of Total Full-Time Equivalents (FTEs)</t>
  </si>
  <si>
    <t>Number of Total FTE's Who Are Owners</t>
  </si>
  <si>
    <t>Please select the highest level non-physician, administrative position, and answer the questions below for that individual.</t>
  </si>
  <si>
    <t>Does your Administrator/CEO or Office Manager have an employment contract?</t>
  </si>
  <si>
    <t>What is the Administrator/CEO's or Office Manager's base salary?</t>
  </si>
  <si>
    <t>Is your Administrator/CEO or Office Manager eligible for a bonus?</t>
  </si>
  <si>
    <t>Does the practice pay the Administrator/CEO's or Office Manager's health insurance premium?</t>
  </si>
  <si>
    <t>Is the Administrator/CEO or Office Manager provided with a disability policy?</t>
  </si>
  <si>
    <t>Does the practice have a retirement plan for which the Administrator/CEO or Office Manager is eligible?</t>
  </si>
  <si>
    <t>Is the Administrator/CEO or Office Manager provided with paid vacation time off?</t>
  </si>
  <si>
    <t>Is there a provision for a severance package for the Administrator/CEO or Office Manager?</t>
  </si>
  <si>
    <t>ADMINISTRATOR/CEO or OFFICE MANAGER</t>
  </si>
  <si>
    <t>How are professional development costs (licensure, travel, professional dues &amp; memberships, etc) funded?</t>
  </si>
  <si>
    <t>If practice, do you have a limit?</t>
  </si>
  <si>
    <t>If yes, what is the practice limit ($)?</t>
  </si>
  <si>
    <t>What percentage of revenue was spent on direct advertising costs (ie, media purchases for TV, radio, print, billboard, web)?</t>
  </si>
  <si>
    <t xml:space="preserve">Non </t>
  </si>
  <si>
    <t>Operating</t>
  </si>
  <si>
    <t>Market med FTE</t>
  </si>
  <si>
    <t>Other revenues</t>
  </si>
  <si>
    <t>Support Staff Salaries &amp; Benefits - Clinical</t>
  </si>
  <si>
    <t>Support Staff Salaries &amp; Benefits - Admin</t>
  </si>
  <si>
    <t>Net Income/Loss</t>
  </si>
  <si>
    <t>Neurosurgeon FTE</t>
  </si>
  <si>
    <t>Physician FTE</t>
  </si>
  <si>
    <t>Provdier FTE</t>
  </si>
  <si>
    <t>Professional Development Funded</t>
  </si>
  <si>
    <t>Practice Limit Y/N</t>
  </si>
  <si>
    <t>Limit $</t>
  </si>
  <si>
    <t>% Reveune for Direct Advertising</t>
  </si>
  <si>
    <t>Clinical FTE</t>
  </si>
  <si>
    <t>Question #</t>
  </si>
  <si>
    <t>Separates Demographic info from actual survey questions</t>
  </si>
  <si>
    <t>Total Cash Collections</t>
  </si>
  <si>
    <t>CEO BONUS $</t>
  </si>
  <si>
    <t>If yes, please also indicate the practice's ownership percentage:</t>
  </si>
  <si>
    <t>If no, is your practice considering alternative or non-traditional sources for malpractice coverage in the next 12 months?</t>
  </si>
  <si>
    <t>1a</t>
  </si>
  <si>
    <t>1b</t>
  </si>
  <si>
    <t>2a</t>
  </si>
  <si>
    <t>2b</t>
  </si>
  <si>
    <t>5a</t>
  </si>
  <si>
    <t>5b</t>
  </si>
  <si>
    <t>6a</t>
  </si>
  <si>
    <t>6b</t>
  </si>
  <si>
    <t>6c</t>
  </si>
  <si>
    <t>19a</t>
  </si>
  <si>
    <t>19b</t>
  </si>
  <si>
    <t>20a</t>
  </si>
  <si>
    <t>20b</t>
  </si>
  <si>
    <t>Spine/General</t>
  </si>
  <si>
    <t>Estimated Number of Clinical Full-Time Equivalents (CFTE)</t>
  </si>
  <si>
    <t>Marketing</t>
  </si>
  <si>
    <t xml:space="preserve">If other, please specify: </t>
  </si>
  <si>
    <t>Total Practice Revenue(Calculated)</t>
  </si>
  <si>
    <t>Support Staff Salaries &amp; Benefits - Total (Calculated)</t>
  </si>
  <si>
    <t>Net Income (Loss) (Calculated)</t>
  </si>
  <si>
    <t>Please provide the following breakdown of charges and collections as a relative percentage of total:</t>
  </si>
  <si>
    <t>Have you undergone a Government HIPAA audit in the last twelve months?</t>
  </si>
  <si>
    <t>Not a question - DO NOT DELETE - will mess up access.</t>
  </si>
  <si>
    <t>A5</t>
  </si>
  <si>
    <t>C13</t>
  </si>
  <si>
    <t>for initial evaluation?</t>
  </si>
  <si>
    <t>12a</t>
  </si>
  <si>
    <t>Does your practice provide hospital emergency room coverage services?</t>
  </si>
  <si>
    <t>Has your practice been investigated or charged with an EMTALA violation in the last 12 months?</t>
  </si>
  <si>
    <t>Neurosurgeon Faculty Total FTE</t>
  </si>
  <si>
    <t>12b</t>
  </si>
  <si>
    <t>12c</t>
  </si>
  <si>
    <t>Hospital ER coverage services</t>
  </si>
  <si>
    <t>EMTALA</t>
  </si>
  <si>
    <t>NEUROSURGEONS Comp and Production</t>
  </si>
  <si>
    <t>Physician Extenders</t>
  </si>
  <si>
    <t>Total neurosurgeon faculty FTE of the academic practice.</t>
  </si>
  <si>
    <t>Neurosurgeon</t>
  </si>
  <si>
    <t>Does your practice receive additional revenue for Medical Directorships?</t>
  </si>
  <si>
    <t>"as you would like listed in the survey appendix for participation"</t>
  </si>
  <si>
    <t>A6</t>
  </si>
  <si>
    <t>How many residents do you have in your program?</t>
  </si>
  <si>
    <t>Neurocritical</t>
  </si>
  <si>
    <t>Care</t>
  </si>
  <si>
    <t>Merit Based Incentive Payments (MIPS)</t>
  </si>
  <si>
    <t>Advanced Alternative Payment Model (AAPM)</t>
  </si>
  <si>
    <t>MIPS for Alternative Payment Models (MIPS for APMs)</t>
  </si>
  <si>
    <t>Will not participate</t>
  </si>
  <si>
    <t>Undecided</t>
  </si>
  <si>
    <t>How many years has your administrative leadership been with your practice?</t>
  </si>
  <si>
    <t>Years</t>
  </si>
  <si>
    <t>YRS IN PRACTICE</t>
  </si>
  <si>
    <t>HEALTHCARE YEARS</t>
  </si>
  <si>
    <t>14A</t>
  </si>
  <si>
    <t>15A</t>
  </si>
  <si>
    <t>Are you participating in a shared savings ACO?</t>
  </si>
  <si>
    <t>MIPS</t>
  </si>
  <si>
    <t>AAPM</t>
  </si>
  <si>
    <t>MIPS FOR APMS</t>
  </si>
  <si>
    <t>WILL NOT PARTICIAPTE</t>
  </si>
  <si>
    <t>UNDECIDED</t>
  </si>
  <si>
    <t># Residents</t>
  </si>
  <si>
    <t>9a</t>
  </si>
  <si>
    <t>Member?</t>
  </si>
  <si>
    <t>Future Member?</t>
  </si>
  <si>
    <t>9b</t>
  </si>
  <si>
    <t>Advanced Practice Provider Salaries &amp; Benefits</t>
  </si>
  <si>
    <t>(Please confirm percentages are in the correct column.)</t>
  </si>
  <si>
    <t>APP Support:</t>
  </si>
  <si>
    <t>How many years has your administrative leadership been in the Healthcare Industry?</t>
  </si>
  <si>
    <t>In which Medicare Quality Payment Program track is your practice participating for in the current year?</t>
  </si>
  <si>
    <t>If yes, what is the hourly rate</t>
  </si>
  <si>
    <t>calculated cell</t>
  </si>
  <si>
    <t>(must equal 100%)</t>
  </si>
  <si>
    <t>Years old</t>
  </si>
  <si>
    <t>Critical Data Points that need to be filled out</t>
  </si>
  <si>
    <t>Are your participating in National Neurosurgery Quality and Outcomes Database (QOD) or an alternative spine registry?</t>
  </si>
  <si>
    <t>If yes, how many FTEs are assigned to the QOD or an alternative spine registry?</t>
  </si>
  <si>
    <t>If yes, what is your annual cost of participating in the QOD or an alternative spine registry?</t>
  </si>
  <si>
    <t xml:space="preserve">Do your physician employment agreements contain non-compete clauses or some other type of </t>
  </si>
  <si>
    <t>Vascular/Endovascular Neurosurgery</t>
  </si>
  <si>
    <t>Vascular/Endovascular/Interventional</t>
  </si>
  <si>
    <t>Vascular/Endovascular/Stroke</t>
  </si>
  <si>
    <t>10.</t>
  </si>
  <si>
    <t>What fiscal year are you reporting on?</t>
  </si>
  <si>
    <t>Ficsal Year</t>
  </si>
  <si>
    <t>Academic Rank</t>
  </si>
  <si>
    <t>Nurse Practitioners &amp; Physician Assistant</t>
  </si>
  <si>
    <t>NP &amp; PA COMPENSATION</t>
  </si>
  <si>
    <t>NP &amp; PA PRODUCTION/MALPRACTICE</t>
  </si>
  <si>
    <t>Hospital Work: In-Patient</t>
  </si>
  <si>
    <t>Hospital Work: ED/Call</t>
  </si>
  <si>
    <t>Other: Management</t>
  </si>
  <si>
    <t>Other: Other</t>
  </si>
  <si>
    <t>CALL PAY - OTHER - From Neuro Comp and Prod Tab</t>
  </si>
  <si>
    <t>NP &amp; PA Comp and Production</t>
  </si>
  <si>
    <t>FIRST CALL</t>
  </si>
  <si>
    <r>
      <t>Total</t>
    </r>
    <r>
      <rPr>
        <sz val="11"/>
        <color rgb="FFFF0000"/>
        <rFont val="Arial"/>
        <family val="2"/>
      </rPr>
      <t xml:space="preserve"> (must equal 100%)</t>
    </r>
  </si>
  <si>
    <r>
      <t xml:space="preserve">Full-Time Equivalent (FTE) </t>
    </r>
    <r>
      <rPr>
        <sz val="11"/>
        <color rgb="FFFF0000"/>
        <rFont val="Arial"/>
        <family val="2"/>
      </rPr>
      <t xml:space="preserve"> *answer must be &gt;0 and &lt;=1</t>
    </r>
  </si>
  <si>
    <r>
      <t xml:space="preserve">Estimated Clinical Full-Time Equivalent (CFTE)  </t>
    </r>
    <r>
      <rPr>
        <sz val="11"/>
        <color rgb="FFFF0000"/>
        <rFont val="Arial"/>
        <family val="2"/>
      </rPr>
      <t>*answer must be &gt;0 and &lt;=1</t>
    </r>
  </si>
  <si>
    <r>
      <t xml:space="preserve">Total </t>
    </r>
    <r>
      <rPr>
        <sz val="11"/>
        <color rgb="FFFF0000"/>
        <rFont val="Arial"/>
        <family val="2"/>
      </rPr>
      <t>(must equal 100%)</t>
    </r>
  </si>
  <si>
    <r>
      <t xml:space="preserve">Full-Time Equivalent (FTE)  </t>
    </r>
    <r>
      <rPr>
        <sz val="11"/>
        <color rgb="FFFF0000"/>
        <rFont val="Arial"/>
        <family val="2"/>
      </rPr>
      <t>*answer must be &gt;0 and &lt;=1</t>
    </r>
  </si>
  <si>
    <r>
      <t xml:space="preserve">Estimated Clinical Full-Time Equivalent (CFTE) </t>
    </r>
    <r>
      <rPr>
        <sz val="11"/>
        <color rgb="FFFF0000"/>
        <rFont val="Arial"/>
        <family val="2"/>
      </rPr>
      <t xml:space="preserve"> *answer must be &gt;0 and &lt;=1</t>
    </r>
  </si>
  <si>
    <t>GENERAL - PRACTICE</t>
  </si>
  <si>
    <t>R1(a)</t>
  </si>
  <si>
    <t>R1(b)</t>
  </si>
  <si>
    <t>R2(a)</t>
  </si>
  <si>
    <t>R2(b)</t>
  </si>
  <si>
    <t>R3</t>
  </si>
  <si>
    <t>R4</t>
  </si>
  <si>
    <t>R5(a)</t>
  </si>
  <si>
    <t>R5(b)</t>
  </si>
  <si>
    <t>R6(a)</t>
  </si>
  <si>
    <t>R6(b)</t>
  </si>
  <si>
    <t>R7</t>
  </si>
  <si>
    <t>R8</t>
  </si>
  <si>
    <t>R9</t>
  </si>
  <si>
    <t>R10</t>
  </si>
  <si>
    <t>R11</t>
  </si>
  <si>
    <t>R12(a)</t>
  </si>
  <si>
    <t>R12(b)</t>
  </si>
  <si>
    <t>R12(c)</t>
  </si>
  <si>
    <t>R13</t>
  </si>
  <si>
    <t>R14(a)</t>
  </si>
  <si>
    <t>R14(b)</t>
  </si>
  <si>
    <t>R15(a)</t>
  </si>
  <si>
    <t>R15(b)</t>
  </si>
  <si>
    <t>R16</t>
  </si>
  <si>
    <t>R17</t>
  </si>
  <si>
    <t>R18</t>
  </si>
  <si>
    <t>R19(a)</t>
  </si>
  <si>
    <t>R19(b)</t>
  </si>
  <si>
    <t>R20(a)</t>
  </si>
  <si>
    <t>R20(b)</t>
  </si>
  <si>
    <t>R21</t>
  </si>
  <si>
    <t>R22</t>
  </si>
  <si>
    <t>R23</t>
  </si>
  <si>
    <t>R24</t>
  </si>
  <si>
    <t>R25</t>
  </si>
  <si>
    <t>R26</t>
  </si>
  <si>
    <t>R27</t>
  </si>
  <si>
    <t>R28</t>
  </si>
  <si>
    <t>R29(a)</t>
  </si>
  <si>
    <t>R29(b)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</si>
  <si>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</si>
  <si>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</si>
  <si>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</si>
  <si>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</si>
  <si>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</si>
  <si>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</si>
  <si>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</si>
  <si>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</si>
  <si>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</si>
  <si>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</si>
  <si>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</si>
  <si>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</si>
  <si>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R43</t>
  </si>
  <si>
    <t>R44</t>
  </si>
  <si>
    <t>R45</t>
  </si>
  <si>
    <t>R46</t>
  </si>
  <si>
    <t>R49</t>
  </si>
  <si>
    <t>R50</t>
  </si>
  <si>
    <t>R51</t>
  </si>
  <si>
    <t>R54</t>
  </si>
  <si>
    <t>R55</t>
  </si>
  <si>
    <t>R56</t>
  </si>
  <si>
    <t>R57</t>
  </si>
  <si>
    <t>R58</t>
  </si>
  <si>
    <t>R59</t>
  </si>
  <si>
    <t>Make sure cell still pulls correctly</t>
  </si>
  <si>
    <t>Are you a Nurse Practitioner or Physician Assistant?</t>
  </si>
  <si>
    <t>NP or PA?</t>
  </si>
  <si>
    <t>Office: Independent</t>
  </si>
  <si>
    <t>Office: Assisting</t>
  </si>
  <si>
    <t>Hospital Work: Surgical</t>
  </si>
  <si>
    <t>Number of Years in Neurosurgery</t>
  </si>
  <si>
    <t>Base Compensation</t>
  </si>
  <si>
    <t>Bonus Compensation</t>
  </si>
  <si>
    <t>Call Coverage Compensation</t>
  </si>
  <si>
    <t>Years in Practice</t>
  </si>
  <si>
    <t>Years in Neurosurgery</t>
  </si>
  <si>
    <t>First Call? (Yes/No)</t>
  </si>
  <si>
    <t>* sheet has conditional formating to highlight any cell that contains an error for easier spot checking</t>
  </si>
  <si>
    <t>New to 2019</t>
  </si>
  <si>
    <t>Newly deleted (greyed out in years following)</t>
  </si>
  <si>
    <t>Compliance and risk management</t>
  </si>
  <si>
    <t>Outcomes, registry, MIPS/APMS</t>
  </si>
  <si>
    <t>Outcomes, registry, MIPS/APMS FTE</t>
  </si>
  <si>
    <t>Compliance and risk management FTE</t>
  </si>
  <si>
    <t>Experienced Hires</t>
  </si>
  <si>
    <t>If yes, what is the starting salary for an actual or expected starting neurosurgeon salary?</t>
  </si>
  <si>
    <t>Salary - Experienced Hires</t>
  </si>
  <si>
    <t>DME/Bracing</t>
  </si>
  <si>
    <t>DME Bracing?</t>
  </si>
  <si>
    <t>Has your practice changed access for Medicare patients?</t>
  </si>
  <si>
    <t>Has your practice changed access for Medicaid patients?</t>
  </si>
  <si>
    <t>changed access Medicare?</t>
  </si>
  <si>
    <t>changed access Medicaid?</t>
  </si>
  <si>
    <t>14B</t>
  </si>
  <si>
    <t>15B</t>
  </si>
  <si>
    <t>Increase/decrease medicare</t>
  </si>
  <si>
    <t>Increase/decrease medicaid</t>
  </si>
  <si>
    <t>dictation, templates, speech recognition software, scribe, or a combination?</t>
  </si>
  <si>
    <t>Speech Recognition Software</t>
  </si>
  <si>
    <t>Scribe</t>
  </si>
  <si>
    <t>C1b</t>
  </si>
  <si>
    <t>C1c</t>
  </si>
  <si>
    <t>Is your coverage restricted or unrestricted?</t>
  </si>
  <si>
    <t>Daily Call Pay Components (enter $0 if not paid for call coverage)</t>
  </si>
  <si>
    <t>Does your hospital provide physician extenders (resident, APPs, etc.)</t>
  </si>
  <si>
    <t>If Yes, which method is used to determine pay? (% Medicare, % Medicaid, Other)</t>
  </si>
  <si>
    <t>frequency of call - general</t>
  </si>
  <si>
    <t>frequency of call - specialty</t>
  </si>
  <si>
    <t>How many of each of the following types of fellows does your practice have (during the reporting period):</t>
  </si>
  <si>
    <t>If yes, have you increased or decreased access?</t>
  </si>
  <si>
    <t>If yes, is the employment renewal or new employment?</t>
  </si>
  <si>
    <t>R52</t>
  </si>
  <si>
    <t>R53</t>
  </si>
  <si>
    <t>Do you participate in BPCI-A?</t>
  </si>
  <si>
    <t>Do you participate in other spine bundles/risk contracts (outside of ACO's)?</t>
  </si>
  <si>
    <t>BPCI-A?</t>
  </si>
  <si>
    <t>spine bundles/ risk contracts?</t>
  </si>
  <si>
    <t>navigation software?</t>
  </si>
  <si>
    <t>General - Practice</t>
  </si>
  <si>
    <t>28b</t>
  </si>
  <si>
    <t>49(a)</t>
  </si>
  <si>
    <t>49(b)</t>
  </si>
  <si>
    <t>61(a)</t>
  </si>
  <si>
    <t>61(b)</t>
  </si>
  <si>
    <t>61(c)</t>
  </si>
  <si>
    <t>65(a)</t>
  </si>
  <si>
    <t>65(b)</t>
  </si>
  <si>
    <t>61a</t>
  </si>
  <si>
    <t>61b</t>
  </si>
  <si>
    <t>61c</t>
  </si>
  <si>
    <t>65a</t>
  </si>
  <si>
    <t>65b</t>
  </si>
  <si>
    <t>29a</t>
  </si>
  <si>
    <t>29b</t>
  </si>
  <si>
    <t>R42</t>
  </si>
  <si>
    <t>R47(a)</t>
  </si>
  <si>
    <t>R47(b)</t>
  </si>
  <si>
    <t>R47(c)</t>
  </si>
  <si>
    <t>R47(d)</t>
  </si>
  <si>
    <t>R48</t>
  </si>
  <si>
    <t>47a</t>
  </si>
  <si>
    <t>47b</t>
  </si>
  <si>
    <t>47c</t>
  </si>
  <si>
    <t>47d</t>
  </si>
  <si>
    <r>
      <t xml:space="preserve">Total Number of </t>
    </r>
    <r>
      <rPr>
        <b/>
        <sz val="11"/>
        <rFont val="Arial"/>
        <family val="2"/>
      </rPr>
      <t>Work</t>
    </r>
    <r>
      <rPr>
        <sz val="11"/>
        <rFont val="Arial"/>
        <family val="2"/>
      </rPr>
      <t xml:space="preserve"> Relative Value Units (WRVUs) for the practice - if available</t>
    </r>
  </si>
  <si>
    <t>Total wRVUs</t>
  </si>
  <si>
    <t>Total (should agree to # 3)</t>
  </si>
  <si>
    <r>
      <rPr>
        <sz val="10"/>
        <rFont val="Arial"/>
        <family val="2"/>
      </rPr>
      <t>calculated cell</t>
    </r>
    <r>
      <rPr>
        <sz val="10"/>
        <color rgb="FFFF0000"/>
        <rFont val="Arial"/>
        <family val="2"/>
      </rPr>
      <t xml:space="preserve"> (should agree to # 3)</t>
    </r>
  </si>
  <si>
    <t>Accounts receivable in the following categories:</t>
  </si>
  <si>
    <t>Total gross charges for reporting period</t>
  </si>
  <si>
    <t>Neurosurgeon Malpractice Insurance Coverage &amp; Premiums</t>
  </si>
  <si>
    <t>Hospital Work: Trauma/ER/Call</t>
  </si>
  <si>
    <t>Hospital/ASC Work: Surgical</t>
  </si>
  <si>
    <t>49(c)</t>
  </si>
  <si>
    <t>Daily call pay rate?</t>
  </si>
  <si>
    <t>paid extra?</t>
  </si>
  <si>
    <t>*A Pain MD is any MD whose primary role is performing injections(i.e. a PMR physician that primarily performs injections would be reported in Pain MD not PMR).</t>
  </si>
  <si>
    <r>
      <t>Mgmt.</t>
    </r>
    <r>
      <rPr>
        <sz val="11"/>
        <color rgb="FFC00000"/>
        <rFont val="Arial"/>
        <family val="2"/>
      </rPr>
      <t>*</t>
    </r>
  </si>
  <si>
    <t>Graduating Residents</t>
  </si>
  <si>
    <t>Salary - Graduating Residents</t>
  </si>
  <si>
    <t>Commercial Payers, In-Network</t>
  </si>
  <si>
    <t>Workers' Compensation</t>
  </si>
  <si>
    <t>Commercial Payers, Out-of-Network</t>
  </si>
  <si>
    <t>Uninsured/Other</t>
  </si>
  <si>
    <t>Are you using navigation software to communicate (phone, text, and/or email) with or manage compliance of patients?</t>
  </si>
  <si>
    <t>What is your starting salary for APP's:</t>
  </si>
  <si>
    <t>Nurse Practitioner</t>
  </si>
  <si>
    <t>Physician Assistant</t>
  </si>
  <si>
    <t>Starting salary - NP</t>
  </si>
  <si>
    <t>Starting salary - PA</t>
  </si>
  <si>
    <t>R60</t>
  </si>
  <si>
    <t>R61</t>
  </si>
  <si>
    <t>R62</t>
  </si>
  <si>
    <t>R63</t>
  </si>
  <si>
    <t>What is your APP training period?</t>
  </si>
  <si>
    <t>What is your APP CME allowance?</t>
  </si>
  <si>
    <t>What is your APP bonus methodology?</t>
  </si>
  <si>
    <t>APP training period</t>
  </si>
  <si>
    <t>APP CME allowance</t>
  </si>
  <si>
    <t>APP bonus method</t>
  </si>
  <si>
    <t>Paid for call coverage?</t>
  </si>
  <si>
    <t>Compensated within salary?</t>
  </si>
  <si>
    <t>If not paid directly for call pay, are your practice and/or physicians compensated for call</t>
  </si>
  <si>
    <t>coverage services within salary or other means?</t>
  </si>
  <si>
    <t>multiple facilities simultaneously?</t>
  </si>
  <si>
    <t>APP Section</t>
  </si>
  <si>
    <t>Who manages the APPs?</t>
  </si>
  <si>
    <t>R64</t>
  </si>
  <si>
    <t>APP SECTION</t>
  </si>
  <si>
    <t>who manages APP?</t>
  </si>
  <si>
    <t>C4</t>
  </si>
  <si>
    <t>C7a</t>
  </si>
  <si>
    <t>C7b</t>
  </si>
  <si>
    <t>C7c</t>
  </si>
  <si>
    <t>C8</t>
  </si>
  <si>
    <t>78a</t>
  </si>
  <si>
    <t>Does the Advanced Practice Provider (APP) take ER/trauma first call?</t>
  </si>
  <si>
    <t>If yes, is the APP paid extra for first call?</t>
  </si>
  <si>
    <t xml:space="preserve">If yes, what is the daily first call rate paid to the APP? </t>
  </si>
  <si>
    <t>Total Overhead Excluding APP Salaries and Benefits (Calculated)</t>
  </si>
  <si>
    <r>
      <t xml:space="preserve">SUPPLEMENTAL ACADEMIC INFORMATION </t>
    </r>
    <r>
      <rPr>
        <sz val="11"/>
        <rFont val="Arial"/>
        <family val="2"/>
      </rPr>
      <t>(Please only answer this section if you indicated practice ownership as "</t>
    </r>
    <r>
      <rPr>
        <sz val="11"/>
        <color rgb="FFFF0000"/>
        <rFont val="Arial"/>
        <family val="2"/>
      </rPr>
      <t>Academic</t>
    </r>
    <r>
      <rPr>
        <sz val="11"/>
        <rFont val="Arial"/>
        <family val="2"/>
      </rPr>
      <t>".)</t>
    </r>
  </si>
  <si>
    <t>R65</t>
  </si>
  <si>
    <t>R66</t>
  </si>
  <si>
    <t>During the survey period has your practice sold, in part or in total, to a venture capital firm?</t>
  </si>
  <si>
    <t>During the survey period has your practice been in discussion about selling all or part of your practice to a venture capital firm?</t>
  </si>
  <si>
    <t>Sold to venture capital firm?</t>
  </si>
  <si>
    <t>in discussion w/ venture capital firm?</t>
  </si>
  <si>
    <t>If yes, how is it achieved? (Please only answer "Yes" to one of the options below)</t>
  </si>
  <si>
    <t>Number of Years in Practice (do we want this?)</t>
  </si>
  <si>
    <t>SOCIETY OF NEUROINTERVENTIONAL SURGERY (SNIS)</t>
  </si>
  <si>
    <t>2022 SURVEY QUESTIONNAIRE</t>
  </si>
  <si>
    <t>Neurologist FTE's</t>
  </si>
  <si>
    <t>Provider Type</t>
  </si>
  <si>
    <t>* an electronic copy of the final SNIS report will be sent to this email address</t>
  </si>
  <si>
    <t>Are your practice and/or NeuroInterventional providers paid additional fees for call coverage?</t>
  </si>
  <si>
    <t>Do your NeuroInterventional providers cover multiple facilities simultaneously?</t>
  </si>
  <si>
    <t>Number of NeuroInterventional providers that take call</t>
  </si>
  <si>
    <t>Frequency of call for each NeuroInterventional providers - Specialty (days interval)</t>
  </si>
  <si>
    <t>States</t>
  </si>
  <si>
    <t>AL</t>
  </si>
  <si>
    <t>AK</t>
  </si>
  <si>
    <t>AZ</t>
  </si>
  <si>
    <t>AR</t>
  </si>
  <si>
    <t>CA</t>
  </si>
  <si>
    <t>CO</t>
  </si>
  <si>
    <t>KY</t>
  </si>
  <si>
    <t>OH</t>
  </si>
  <si>
    <t>LA</t>
  </si>
  <si>
    <t>OK</t>
  </si>
  <si>
    <t>ME</t>
  </si>
  <si>
    <t>OR</t>
  </si>
  <si>
    <t>PA</t>
  </si>
  <si>
    <t>AS</t>
  </si>
  <si>
    <t>MA</t>
  </si>
  <si>
    <t>PR</t>
  </si>
  <si>
    <t>MI</t>
  </si>
  <si>
    <t>RI</t>
  </si>
  <si>
    <t>MN</t>
  </si>
  <si>
    <t>SC</t>
  </si>
  <si>
    <t>MS</t>
  </si>
  <si>
    <t>SD</t>
  </si>
  <si>
    <t>DE</t>
  </si>
  <si>
    <t>MO</t>
  </si>
  <si>
    <t>TN</t>
  </si>
  <si>
    <t>DC</t>
  </si>
  <si>
    <t>MT</t>
  </si>
  <si>
    <t>TX</t>
  </si>
  <si>
    <t>FL</t>
  </si>
  <si>
    <t>NE</t>
  </si>
  <si>
    <t>TT</t>
  </si>
  <si>
    <t>GA</t>
  </si>
  <si>
    <t>NV</t>
  </si>
  <si>
    <t>UT</t>
  </si>
  <si>
    <t>GU</t>
  </si>
  <si>
    <t>NH</t>
  </si>
  <si>
    <t>VT</t>
  </si>
  <si>
    <t>HI</t>
  </si>
  <si>
    <t>NJ</t>
  </si>
  <si>
    <t>VA</t>
  </si>
  <si>
    <t>ID</t>
  </si>
  <si>
    <t>NM</t>
  </si>
  <si>
    <t>VI</t>
  </si>
  <si>
    <t>IL</t>
  </si>
  <si>
    <t>NY</t>
  </si>
  <si>
    <t>WA</t>
  </si>
  <si>
    <t>IN</t>
  </si>
  <si>
    <t>NC</t>
  </si>
  <si>
    <t>WV</t>
  </si>
  <si>
    <t>IA</t>
  </si>
  <si>
    <t>ND</t>
  </si>
  <si>
    <t>WI</t>
  </si>
  <si>
    <t>KS</t>
  </si>
  <si>
    <t>CM</t>
  </si>
  <si>
    <t>WY</t>
  </si>
  <si>
    <t>Radiologist FTE's</t>
  </si>
  <si>
    <t>Neurointerventional</t>
  </si>
  <si>
    <t>Daily NeuroInterventional Call Pay Rate</t>
  </si>
  <si>
    <t>Frequency of call for each NeuroInterventional providers</t>
  </si>
  <si>
    <t>Call Pay Compensation</t>
  </si>
  <si>
    <t>9.</t>
  </si>
  <si>
    <t>11.</t>
  </si>
  <si>
    <t>provider type</t>
  </si>
  <si>
    <t>Answer questions 25 &amp; 26 if you answered yes to question 22</t>
  </si>
  <si>
    <t xml:space="preserve">If you answered yes to 22, skip to question 25. </t>
  </si>
  <si>
    <t>“NERVES” NEUROSURGERY EXECUTIVES RESOURCE, VALUE &amp; EDUCATION SOCIETY</t>
  </si>
  <si>
    <t>“SNIS” SOCIETY OF NEUROINTERVENTIONAL SURGERY</t>
  </si>
  <si>
    <t>COMPENSATION &amp; PRODUCTIVITY SURVEY</t>
  </si>
  <si>
    <t>18(a)</t>
  </si>
  <si>
    <t>18(b)</t>
  </si>
  <si>
    <t>Administrative Pay (Non-Clinical)</t>
  </si>
  <si>
    <t>Total Compensation (all sources; including call pay and non-clinical)</t>
  </si>
  <si>
    <t>2025 SURVEY QUESTIONNAIRE</t>
  </si>
  <si>
    <t>"SVIN" SOCIETY OF VASCULAR AND INTERVENTIONAL NEUROLOGY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</si>
</sst>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"/>
    <numFmt numFmtId="167" formatCode="#,##0\ [$€-1];[Red]\-#,##0\ [$€-1]"/>
  </numFmts>
  <fonts count="5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i/>
      <u/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rgb="FFC00000"/>
      <name val="Arial"/>
      <family val="2"/>
    </font>
    <font>
      <i/>
      <sz val="11"/>
      <color rgb="FFC00000"/>
      <name val="Arial"/>
      <family val="2"/>
    </font>
    <font>
      <i/>
      <sz val="10"/>
      <color rgb="FFC00000"/>
      <name val="Arial"/>
      <family val="2"/>
    </font>
    <font>
      <i/>
      <sz val="12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0" applyNumberFormat="0" applyBorder="0" applyAlignment="0" applyProtection="0"/>
    <xf numFmtId="0" fontId="26" fillId="28" borderId="32" applyNumberFormat="0" applyAlignment="0" applyProtection="0"/>
    <xf numFmtId="0" fontId="27" fillId="29" borderId="33" applyNumberFormat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30" borderId="0" applyNumberFormat="0" applyBorder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2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32" applyNumberFormat="0" applyAlignment="0" applyProtection="0"/>
    <xf numFmtId="0" fontId="34" fillId="0" borderId="37" applyNumberFormat="0" applyFill="0" applyAlignment="0" applyProtection="0"/>
    <xf numFmtId="0" fontId="35" fillId="3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10" fillId="0" borderId="0"/>
    <xf numFmtId="0" fontId="10" fillId="0" borderId="0"/>
    <xf numFmtId="0" fontId="22" fillId="0" borderId="0"/>
    <xf numFmtId="0" fontId="7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3" fillId="0" borderId="0"/>
    <xf numFmtId="0" fontId="23" fillId="33" borderId="38" applyNumberFormat="0" applyFont="0" applyAlignment="0" applyProtection="0"/>
    <xf numFmtId="0" fontId="37" fillId="28" borderId="39" applyNumberForma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0" applyNumberFormat="0" applyFill="0" applyAlignment="0" applyProtection="0"/>
    <xf numFmtId="0" fontId="40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7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Protection="1">
      <protection locked="0"/>
    </xf>
    <xf numFmtId="43" fontId="12" fillId="0" borderId="1" xfId="28" applyFont="1" applyBorder="1" applyProtection="1">
      <protection locked="0"/>
    </xf>
    <xf numFmtId="164" fontId="12" fillId="0" borderId="2" xfId="28" applyNumberFormat="1" applyFont="1" applyBorder="1" applyProtection="1">
      <protection locked="0"/>
    </xf>
    <xf numFmtId="164" fontId="12" fillId="0" borderId="3" xfId="28" applyNumberFormat="1" applyFont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5" fillId="34" borderId="0" xfId="0" applyFont="1" applyFill="1"/>
    <xf numFmtId="0" fontId="13" fillId="34" borderId="0" xfId="0" applyFont="1" applyFill="1"/>
    <xf numFmtId="0" fontId="14" fillId="34" borderId="0" xfId="0" applyFont="1" applyFill="1"/>
    <xf numFmtId="43" fontId="12" fillId="34" borderId="0" xfId="28" applyFont="1" applyFill="1"/>
    <xf numFmtId="164" fontId="12" fillId="34" borderId="13" xfId="28" applyNumberFormat="1" applyFont="1" applyFill="1" applyBorder="1"/>
    <xf numFmtId="0" fontId="16" fillId="34" borderId="0" xfId="0" applyFont="1" applyFill="1" applyAlignment="1">
      <alignment horizontal="center"/>
    </xf>
    <xf numFmtId="0" fontId="12" fillId="34" borderId="0" xfId="0" applyFont="1" applyFill="1" applyAlignment="1">
      <alignment horizontal="center"/>
    </xf>
    <xf numFmtId="0" fontId="12" fillId="34" borderId="0" xfId="0" applyFont="1" applyFill="1"/>
    <xf numFmtId="0" fontId="16" fillId="34" borderId="0" xfId="0" applyFont="1" applyFill="1" applyAlignment="1">
      <alignment horizontal="right"/>
    </xf>
    <xf numFmtId="0" fontId="17" fillId="34" borderId="0" xfId="0" applyFont="1" applyFill="1"/>
    <xf numFmtId="0" fontId="16" fillId="34" borderId="0" xfId="0" applyFont="1" applyFill="1"/>
    <xf numFmtId="0" fontId="16" fillId="34" borderId="15" xfId="0" applyFont="1" applyFill="1" applyBorder="1" applyAlignment="1">
      <alignment horizontal="center"/>
    </xf>
    <xf numFmtId="49" fontId="13" fillId="34" borderId="0" xfId="0" quotePrefix="1" applyNumberFormat="1" applyFont="1" applyFill="1"/>
    <xf numFmtId="166" fontId="12" fillId="0" borderId="1" xfId="0" applyNumberFormat="1" applyFont="1" applyBorder="1" applyProtection="1">
      <protection locked="0"/>
    </xf>
    <xf numFmtId="0" fontId="12" fillId="34" borderId="0" xfId="0" applyFont="1" applyFill="1" applyAlignment="1">
      <alignment horizontal="right"/>
    </xf>
    <xf numFmtId="0" fontId="12" fillId="34" borderId="14" xfId="0" applyFont="1" applyFill="1" applyBorder="1"/>
    <xf numFmtId="0" fontId="12" fillId="34" borderId="14" xfId="0" applyFont="1" applyFill="1" applyBorder="1" applyAlignment="1">
      <alignment horizontal="center"/>
    </xf>
    <xf numFmtId="9" fontId="12" fillId="34" borderId="0" xfId="71" applyFont="1" applyFill="1"/>
    <xf numFmtId="0" fontId="16" fillId="34" borderId="14" xfId="0" applyFont="1" applyFill="1" applyBorder="1" applyAlignment="1">
      <alignment horizontal="center"/>
    </xf>
    <xf numFmtId="9" fontId="16" fillId="34" borderId="6" xfId="71" applyFont="1" applyFill="1" applyBorder="1"/>
    <xf numFmtId="0" fontId="16" fillId="34" borderId="6" xfId="0" applyFont="1" applyFill="1" applyBorder="1"/>
    <xf numFmtId="0" fontId="21" fillId="34" borderId="0" xfId="0" applyFont="1" applyFill="1"/>
    <xf numFmtId="0" fontId="16" fillId="34" borderId="0" xfId="0" applyFont="1" applyFill="1" applyProtection="1">
      <protection locked="0"/>
    </xf>
    <xf numFmtId="0" fontId="20" fillId="34" borderId="0" xfId="0" applyFont="1" applyFill="1" applyAlignment="1">
      <alignment horizontal="center"/>
    </xf>
    <xf numFmtId="43" fontId="16" fillId="34" borderId="0" xfId="28" applyFont="1" applyFill="1"/>
    <xf numFmtId="44" fontId="16" fillId="34" borderId="0" xfId="38" applyFont="1" applyFill="1"/>
    <xf numFmtId="0" fontId="19" fillId="34" borderId="0" xfId="0" applyFont="1" applyFill="1"/>
    <xf numFmtId="9" fontId="12" fillId="34" borderId="0" xfId="0" applyNumberFormat="1" applyFont="1" applyFill="1" applyAlignment="1">
      <alignment horizontal="center"/>
    </xf>
    <xf numFmtId="41" fontId="12" fillId="0" borderId="1" xfId="0" applyNumberFormat="1" applyFont="1" applyBorder="1" applyProtection="1">
      <protection locked="0"/>
    </xf>
    <xf numFmtId="0" fontId="12" fillId="0" borderId="1" xfId="0" applyFont="1" applyBorder="1" applyProtection="1">
      <protection locked="0"/>
    </xf>
    <xf numFmtId="9" fontId="12" fillId="0" borderId="1" xfId="71" applyFont="1" applyFill="1" applyBorder="1" applyAlignment="1" applyProtection="1">
      <alignment horizontal="center"/>
      <protection locked="0"/>
    </xf>
    <xf numFmtId="0" fontId="12" fillId="34" borderId="0" xfId="0" applyFont="1" applyFill="1" applyAlignment="1">
      <alignment horizontal="left" indent="3"/>
    </xf>
    <xf numFmtId="9" fontId="16" fillId="34" borderId="6" xfId="71" applyFont="1" applyFill="1" applyBorder="1" applyAlignment="1"/>
    <xf numFmtId="0" fontId="12" fillId="34" borderId="0" xfId="0" applyFont="1" applyFill="1" applyAlignment="1">
      <alignment horizontal="left" indent="2"/>
    </xf>
    <xf numFmtId="0" fontId="12" fillId="34" borderId="0" xfId="0" applyFont="1" applyFill="1" applyAlignment="1">
      <alignment vertical="center"/>
    </xf>
    <xf numFmtId="9" fontId="16" fillId="34" borderId="0" xfId="71" applyFont="1" applyFill="1" applyAlignment="1" applyProtection="1">
      <alignment horizontal="right"/>
    </xf>
    <xf numFmtId="164" fontId="12" fillId="34" borderId="0" xfId="28" applyNumberFormat="1" applyFont="1" applyFill="1" applyProtection="1"/>
    <xf numFmtId="0" fontId="18" fillId="34" borderId="0" xfId="0" applyFont="1" applyFill="1" applyAlignment="1">
      <alignment horizontal="center"/>
    </xf>
    <xf numFmtId="9" fontId="12" fillId="34" borderId="0" xfId="71" applyFont="1" applyFill="1" applyBorder="1" applyAlignment="1" applyProtection="1"/>
    <xf numFmtId="0" fontId="16" fillId="0" borderId="0" xfId="0" applyFont="1" applyAlignment="1">
      <alignment horizontal="center"/>
    </xf>
    <xf numFmtId="9" fontId="12" fillId="0" borderId="0" xfId="0" applyNumberFormat="1" applyFont="1"/>
    <xf numFmtId="9" fontId="12" fillId="0" borderId="0" xfId="71" applyFont="1" applyBorder="1" applyProtection="1"/>
    <xf numFmtId="164" fontId="12" fillId="0" borderId="1" xfId="28" applyNumberFormat="1" applyFont="1" applyBorder="1" applyProtection="1">
      <protection locked="0"/>
    </xf>
    <xf numFmtId="0" fontId="12" fillId="0" borderId="15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18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9" fontId="12" fillId="0" borderId="20" xfId="0" applyNumberFormat="1" applyFont="1" applyBorder="1" applyAlignment="1" applyProtection="1">
      <alignment horizontal="right"/>
      <protection locked="0"/>
    </xf>
    <xf numFmtId="9" fontId="12" fillId="0" borderId="18" xfId="0" applyNumberFormat="1" applyFont="1" applyBorder="1" applyAlignment="1" applyProtection="1">
      <alignment horizontal="right"/>
      <protection locked="0"/>
    </xf>
    <xf numFmtId="9" fontId="12" fillId="0" borderId="21" xfId="0" applyNumberFormat="1" applyFont="1" applyBorder="1" applyAlignment="1" applyProtection="1">
      <alignment horizontal="right"/>
      <protection locked="0"/>
    </xf>
    <xf numFmtId="9" fontId="12" fillId="0" borderId="22" xfId="0" applyNumberFormat="1" applyFont="1" applyBorder="1" applyAlignment="1" applyProtection="1">
      <alignment horizontal="right"/>
      <protection locked="0"/>
    </xf>
    <xf numFmtId="9" fontId="12" fillId="0" borderId="0" xfId="0" applyNumberFormat="1" applyFont="1" applyAlignment="1" applyProtection="1">
      <alignment horizontal="right"/>
      <protection locked="0"/>
    </xf>
    <xf numFmtId="9" fontId="12" fillId="0" borderId="23" xfId="0" applyNumberFormat="1" applyFont="1" applyBorder="1" applyAlignment="1" applyProtection="1">
      <alignment horizontal="right"/>
      <protection locked="0"/>
    </xf>
    <xf numFmtId="9" fontId="12" fillId="0" borderId="24" xfId="0" applyNumberFormat="1" applyFont="1" applyBorder="1" applyAlignment="1" applyProtection="1">
      <alignment horizontal="right"/>
      <protection locked="0"/>
    </xf>
    <xf numFmtId="9" fontId="12" fillId="0" borderId="19" xfId="0" applyNumberFormat="1" applyFont="1" applyBorder="1" applyAlignment="1" applyProtection="1">
      <alignment horizontal="right"/>
      <protection locked="0"/>
    </xf>
    <xf numFmtId="9" fontId="12" fillId="0" borderId="25" xfId="0" applyNumberFormat="1" applyFont="1" applyBorder="1" applyAlignment="1" applyProtection="1">
      <alignment horizontal="right"/>
      <protection locked="0"/>
    </xf>
    <xf numFmtId="164" fontId="12" fillId="0" borderId="20" xfId="28" applyNumberFormat="1" applyFont="1" applyBorder="1" applyProtection="1">
      <protection locked="0"/>
    </xf>
    <xf numFmtId="164" fontId="12" fillId="0" borderId="18" xfId="28" applyNumberFormat="1" applyFont="1" applyBorder="1" applyProtection="1">
      <protection locked="0"/>
    </xf>
    <xf numFmtId="164" fontId="12" fillId="0" borderId="21" xfId="28" applyNumberFormat="1" applyFont="1" applyBorder="1" applyProtection="1">
      <protection locked="0"/>
    </xf>
    <xf numFmtId="49" fontId="12" fillId="0" borderId="24" xfId="0" applyNumberFormat="1" applyFont="1" applyBorder="1" applyProtection="1">
      <protection locked="0"/>
    </xf>
    <xf numFmtId="164" fontId="12" fillId="0" borderId="22" xfId="28" applyNumberFormat="1" applyFont="1" applyBorder="1" applyProtection="1">
      <protection locked="0"/>
    </xf>
    <xf numFmtId="0" fontId="12" fillId="0" borderId="28" xfId="0" applyFont="1" applyBorder="1" applyProtection="1">
      <protection locked="0"/>
    </xf>
    <xf numFmtId="164" fontId="12" fillId="0" borderId="19" xfId="28" applyNumberFormat="1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12" fillId="0" borderId="3" xfId="0" applyFont="1" applyBorder="1" applyProtection="1">
      <protection locked="0"/>
    </xf>
    <xf numFmtId="41" fontId="12" fillId="0" borderId="28" xfId="0" applyNumberFormat="1" applyFont="1" applyBorder="1" applyProtection="1">
      <protection locked="0"/>
    </xf>
    <xf numFmtId="9" fontId="16" fillId="34" borderId="6" xfId="71" applyFont="1" applyFill="1" applyBorder="1" applyAlignment="1">
      <alignment horizontal="center"/>
    </xf>
    <xf numFmtId="0" fontId="12" fillId="0" borderId="28" xfId="0" applyFont="1" applyBorder="1" applyAlignment="1" applyProtection="1">
      <alignment horizontal="center"/>
      <protection locked="0"/>
    </xf>
    <xf numFmtId="0" fontId="13" fillId="0" borderId="1" xfId="0" applyFont="1" applyBorder="1" applyProtection="1">
      <protection locked="0"/>
    </xf>
    <xf numFmtId="164" fontId="12" fillId="0" borderId="15" xfId="28" applyNumberFormat="1" applyFont="1" applyBorder="1" applyProtection="1">
      <protection locked="0"/>
    </xf>
    <xf numFmtId="164" fontId="12" fillId="0" borderId="13" xfId="28" applyNumberFormat="1" applyFont="1" applyBorder="1" applyProtection="1">
      <protection locked="0"/>
    </xf>
    <xf numFmtId="164" fontId="16" fillId="34" borderId="6" xfId="28" applyNumberFormat="1" applyFont="1" applyFill="1" applyBorder="1" applyProtection="1"/>
    <xf numFmtId="164" fontId="12" fillId="0" borderId="24" xfId="28" applyNumberFormat="1" applyFont="1" applyBorder="1" applyProtection="1">
      <protection locked="0"/>
    </xf>
    <xf numFmtId="164" fontId="12" fillId="0" borderId="25" xfId="28" applyNumberFormat="1" applyFont="1" applyBorder="1" applyProtection="1">
      <protection locked="0"/>
    </xf>
    <xf numFmtId="164" fontId="16" fillId="34" borderId="0" xfId="28" applyNumberFormat="1" applyFont="1" applyFill="1" applyBorder="1" applyProtection="1"/>
    <xf numFmtId="10" fontId="12" fillId="0" borderId="1" xfId="71" applyNumberFormat="1" applyFont="1" applyBorder="1" applyAlignment="1" applyProtection="1">
      <alignment horizontal="center"/>
      <protection locked="0"/>
    </xf>
    <xf numFmtId="165" fontId="12" fillId="0" borderId="20" xfId="38" applyNumberFormat="1" applyFont="1" applyBorder="1" applyProtection="1">
      <protection locked="0"/>
    </xf>
    <xf numFmtId="165" fontId="12" fillId="0" borderId="18" xfId="38" applyNumberFormat="1" applyFont="1" applyBorder="1" applyProtection="1">
      <protection locked="0"/>
    </xf>
    <xf numFmtId="165" fontId="12" fillId="0" borderId="21" xfId="38" applyNumberFormat="1" applyFont="1" applyBorder="1" applyProtection="1">
      <protection locked="0"/>
    </xf>
    <xf numFmtId="165" fontId="12" fillId="0" borderId="22" xfId="38" applyNumberFormat="1" applyFont="1" applyBorder="1" applyProtection="1">
      <protection locked="0"/>
    </xf>
    <xf numFmtId="165" fontId="12" fillId="0" borderId="0" xfId="38" applyNumberFormat="1" applyFont="1" applyBorder="1" applyProtection="1">
      <protection locked="0"/>
    </xf>
    <xf numFmtId="165" fontId="12" fillId="0" borderId="23" xfId="38" applyNumberFormat="1" applyFont="1" applyBorder="1" applyProtection="1">
      <protection locked="0"/>
    </xf>
    <xf numFmtId="165" fontId="12" fillId="0" borderId="24" xfId="38" applyNumberFormat="1" applyFont="1" applyBorder="1" applyProtection="1">
      <protection locked="0"/>
    </xf>
    <xf numFmtId="165" fontId="12" fillId="0" borderId="19" xfId="38" applyNumberFormat="1" applyFont="1" applyBorder="1" applyProtection="1">
      <protection locked="0"/>
    </xf>
    <xf numFmtId="165" fontId="12" fillId="0" borderId="25" xfId="38" applyNumberFormat="1" applyFont="1" applyBorder="1" applyProtection="1">
      <protection locked="0"/>
    </xf>
    <xf numFmtId="165" fontId="12" fillId="0" borderId="28" xfId="38" applyNumberFormat="1" applyFont="1" applyBorder="1" applyAlignment="1" applyProtection="1">
      <alignment horizontal="center"/>
      <protection locked="0"/>
    </xf>
    <xf numFmtId="165" fontId="16" fillId="34" borderId="0" xfId="0" applyNumberFormat="1" applyFont="1" applyFill="1"/>
    <xf numFmtId="0" fontId="12" fillId="34" borderId="0" xfId="53" applyFont="1" applyFill="1" applyAlignment="1">
      <alignment horizontal="left"/>
    </xf>
    <xf numFmtId="0" fontId="16" fillId="34" borderId="0" xfId="0" applyFont="1" applyFill="1" applyAlignment="1">
      <alignment horizontal="left"/>
    </xf>
    <xf numFmtId="165" fontId="16" fillId="34" borderId="41" xfId="38" applyNumberFormat="1" applyFont="1" applyFill="1" applyBorder="1" applyProtection="1"/>
    <xf numFmtId="0" fontId="12" fillId="34" borderId="0" xfId="0" applyFont="1" applyFill="1" applyAlignment="1">
      <alignment horizontal="left"/>
    </xf>
    <xf numFmtId="164" fontId="12" fillId="0" borderId="0" xfId="28" applyNumberFormat="1" applyFont="1" applyBorder="1" applyProtection="1">
      <protection locked="0"/>
    </xf>
    <xf numFmtId="164" fontId="12" fillId="0" borderId="23" xfId="28" applyNumberFormat="1" applyFont="1" applyBorder="1" applyProtection="1">
      <protection locked="0"/>
    </xf>
    <xf numFmtId="9" fontId="16" fillId="34" borderId="0" xfId="71" applyFont="1" applyFill="1" applyBorder="1"/>
    <xf numFmtId="9" fontId="12" fillId="34" borderId="0" xfId="71" applyFont="1" applyFill="1" applyBorder="1" applyAlignment="1" applyProtection="1">
      <alignment horizontal="center"/>
    </xf>
    <xf numFmtId="0" fontId="12" fillId="0" borderId="28" xfId="51" applyFont="1" applyBorder="1" applyProtection="1">
      <protection locked="0"/>
    </xf>
    <xf numFmtId="42" fontId="12" fillId="0" borderId="1" xfId="0" applyNumberFormat="1" applyFont="1" applyBorder="1" applyProtection="1">
      <protection locked="0"/>
    </xf>
    <xf numFmtId="43" fontId="12" fillId="34" borderId="0" xfId="28" applyFont="1" applyFill="1" applyBorder="1"/>
    <xf numFmtId="0" fontId="12" fillId="0" borderId="1" xfId="0" applyFont="1" applyBorder="1" applyAlignment="1" applyProtection="1">
      <alignment horizontal="center"/>
      <protection locked="0"/>
    </xf>
    <xf numFmtId="0" fontId="12" fillId="34" borderId="0" xfId="0" applyFont="1" applyFill="1" applyAlignment="1">
      <alignment horizontal="left" indent="1"/>
    </xf>
    <xf numFmtId="0" fontId="12" fillId="34" borderId="0" xfId="0" applyFont="1" applyFill="1" applyAlignment="1">
      <alignment horizontal="left" vertical="center"/>
    </xf>
    <xf numFmtId="0" fontId="5" fillId="34" borderId="0" xfId="0" applyFont="1" applyFill="1"/>
    <xf numFmtId="0" fontId="20" fillId="2" borderId="8" xfId="0" applyFont="1" applyFill="1" applyBorder="1" applyAlignment="1">
      <alignment horizontal="center"/>
    </xf>
    <xf numFmtId="0" fontId="17" fillId="34" borderId="0" xfId="0" applyFont="1" applyFill="1" applyAlignment="1">
      <alignment horizontal="left" indent="1"/>
    </xf>
    <xf numFmtId="165" fontId="12" fillId="34" borderId="24" xfId="38" applyNumberFormat="1" applyFont="1" applyFill="1" applyBorder="1" applyProtection="1"/>
    <xf numFmtId="0" fontId="43" fillId="34" borderId="0" xfId="0" applyFont="1" applyFill="1" applyAlignment="1">
      <alignment horizontal="right"/>
    </xf>
    <xf numFmtId="0" fontId="43" fillId="34" borderId="0" xfId="0" applyFont="1" applyFill="1"/>
    <xf numFmtId="9" fontId="43" fillId="34" borderId="0" xfId="71" applyFont="1" applyFill="1" applyBorder="1" applyAlignment="1" applyProtection="1"/>
    <xf numFmtId="0" fontId="45" fillId="34" borderId="0" xfId="0" applyFont="1" applyFill="1"/>
    <xf numFmtId="164" fontId="12" fillId="0" borderId="22" xfId="28" applyNumberFormat="1" applyFont="1" applyBorder="1" applyAlignment="1" applyProtection="1">
      <alignment horizontal="right"/>
      <protection locked="0"/>
    </xf>
    <xf numFmtId="164" fontId="12" fillId="0" borderId="23" xfId="28" applyNumberFormat="1" applyFont="1" applyBorder="1" applyAlignment="1" applyProtection="1">
      <alignment horizontal="right"/>
      <protection locked="0"/>
    </xf>
    <xf numFmtId="9" fontId="12" fillId="34" borderId="0" xfId="0" applyNumberFormat="1" applyFont="1" applyFill="1"/>
    <xf numFmtId="44" fontId="12" fillId="34" borderId="0" xfId="38" applyFont="1" applyFill="1" applyBorder="1" applyProtection="1"/>
    <xf numFmtId="9" fontId="12" fillId="34" borderId="0" xfId="71" applyFont="1" applyFill="1" applyBorder="1" applyProtection="1"/>
    <xf numFmtId="9" fontId="12" fillId="0" borderId="1" xfId="71" applyFont="1" applyFill="1" applyBorder="1" applyProtection="1">
      <protection locked="0"/>
    </xf>
    <xf numFmtId="0" fontId="12" fillId="34" borderId="18" xfId="0" applyFont="1" applyFill="1" applyBorder="1"/>
    <xf numFmtId="165" fontId="12" fillId="34" borderId="1" xfId="38" applyNumberFormat="1" applyFont="1" applyFill="1" applyBorder="1" applyProtection="1"/>
    <xf numFmtId="9" fontId="12" fillId="0" borderId="15" xfId="71" applyFont="1" applyFill="1" applyBorder="1" applyProtection="1">
      <protection locked="0"/>
    </xf>
    <xf numFmtId="9" fontId="12" fillId="0" borderId="2" xfId="71" applyFont="1" applyBorder="1" applyProtection="1">
      <protection locked="0"/>
    </xf>
    <xf numFmtId="9" fontId="12" fillId="0" borderId="13" xfId="71" applyFont="1" applyBorder="1" applyProtection="1">
      <protection locked="0"/>
    </xf>
    <xf numFmtId="164" fontId="12" fillId="0" borderId="2" xfId="28" applyNumberFormat="1" applyFont="1" applyFill="1" applyBorder="1" applyProtection="1">
      <protection locked="0"/>
    </xf>
    <xf numFmtId="43" fontId="12" fillId="36" borderId="1" xfId="28" applyFont="1" applyFill="1" applyBorder="1" applyProtection="1">
      <protection locked="0"/>
    </xf>
    <xf numFmtId="10" fontId="12" fillId="0" borderId="1" xfId="71" applyNumberFormat="1" applyFont="1" applyBorder="1" applyProtection="1">
      <protection locked="0"/>
    </xf>
    <xf numFmtId="9" fontId="12" fillId="0" borderId="1" xfId="71" applyFont="1" applyBorder="1" applyProtection="1">
      <protection locked="0"/>
    </xf>
    <xf numFmtId="10" fontId="12" fillId="0" borderId="1" xfId="0" applyNumberFormat="1" applyFont="1" applyBorder="1" applyProtection="1">
      <protection locked="0"/>
    </xf>
    <xf numFmtId="165" fontId="12" fillId="0" borderId="1" xfId="38" applyNumberFormat="1" applyFont="1" applyBorder="1" applyProtection="1">
      <protection locked="0"/>
    </xf>
    <xf numFmtId="41" fontId="12" fillId="34" borderId="0" xfId="0" applyNumberFormat="1" applyFont="1" applyFill="1"/>
    <xf numFmtId="41" fontId="12" fillId="34" borderId="23" xfId="0" applyNumberFormat="1" applyFont="1" applyFill="1" applyBorder="1"/>
    <xf numFmtId="165" fontId="12" fillId="0" borderId="15" xfId="38" applyNumberFormat="1" applyFont="1" applyFill="1" applyBorder="1" applyProtection="1">
      <protection locked="0"/>
    </xf>
    <xf numFmtId="41" fontId="12" fillId="0" borderId="3" xfId="38" applyNumberFormat="1" applyFont="1" applyFill="1" applyBorder="1" applyProtection="1">
      <protection locked="0"/>
    </xf>
    <xf numFmtId="41" fontId="12" fillId="0" borderId="15" xfId="38" applyNumberFormat="1" applyFont="1" applyFill="1" applyBorder="1" applyProtection="1">
      <protection locked="0"/>
    </xf>
    <xf numFmtId="41" fontId="12" fillId="0" borderId="28" xfId="38" applyNumberFormat="1" applyFont="1" applyFill="1" applyBorder="1" applyProtection="1">
      <protection locked="0"/>
    </xf>
    <xf numFmtId="41" fontId="12" fillId="0" borderId="46" xfId="38" applyNumberFormat="1" applyFont="1" applyFill="1" applyBorder="1" applyProtection="1">
      <protection locked="0"/>
    </xf>
    <xf numFmtId="44" fontId="12" fillId="0" borderId="1" xfId="38" applyFont="1" applyBorder="1" applyProtection="1">
      <protection locked="0"/>
    </xf>
    <xf numFmtId="167" fontId="12" fillId="34" borderId="0" xfId="0" applyNumberFormat="1" applyFont="1" applyFill="1" applyAlignment="1">
      <alignment horizontal="right"/>
    </xf>
    <xf numFmtId="43" fontId="12" fillId="34" borderId="1" xfId="28" applyFont="1" applyFill="1" applyBorder="1" applyProtection="1"/>
    <xf numFmtId="165" fontId="12" fillId="0" borderId="10" xfId="38" applyNumberFormat="1" applyFont="1" applyBorder="1" applyProtection="1">
      <protection locked="0"/>
    </xf>
    <xf numFmtId="165" fontId="12" fillId="0" borderId="11" xfId="38" applyNumberFormat="1" applyFont="1" applyBorder="1" applyProtection="1">
      <protection locked="0"/>
    </xf>
    <xf numFmtId="165" fontId="12" fillId="0" borderId="12" xfId="38" applyNumberFormat="1" applyFont="1" applyBorder="1" applyProtection="1">
      <protection locked="0"/>
    </xf>
    <xf numFmtId="164" fontId="12" fillId="34" borderId="0" xfId="28" applyNumberFormat="1" applyFont="1" applyFill="1" applyBorder="1" applyProtection="1"/>
    <xf numFmtId="164" fontId="12" fillId="34" borderId="43" xfId="28" applyNumberFormat="1" applyFont="1" applyFill="1" applyBorder="1" applyProtection="1"/>
    <xf numFmtId="164" fontId="12" fillId="34" borderId="6" xfId="28" applyNumberFormat="1" applyFont="1" applyFill="1" applyBorder="1" applyProtection="1"/>
    <xf numFmtId="44" fontId="16" fillId="34" borderId="0" xfId="38" applyFont="1" applyFill="1" applyProtection="1"/>
    <xf numFmtId="0" fontId="47" fillId="34" borderId="0" xfId="0" applyFont="1" applyFill="1"/>
    <xf numFmtId="43" fontId="12" fillId="34" borderId="0" xfId="28" applyFont="1" applyFill="1" applyBorder="1" applyProtection="1"/>
    <xf numFmtId="10" fontId="12" fillId="34" borderId="0" xfId="71" applyNumberFormat="1" applyFont="1" applyFill="1" applyBorder="1" applyProtection="1"/>
    <xf numFmtId="166" fontId="12" fillId="0" borderId="1" xfId="0" applyNumberFormat="1" applyFont="1" applyBorder="1" applyAlignment="1" applyProtection="1">
      <alignment horizontal="left"/>
      <protection locked="0"/>
    </xf>
    <xf numFmtId="49" fontId="12" fillId="0" borderId="22" xfId="28" applyNumberFormat="1" applyFont="1" applyBorder="1" applyAlignment="1" applyProtection="1">
      <alignment horizontal="right"/>
      <protection locked="0"/>
    </xf>
    <xf numFmtId="49" fontId="12" fillId="0" borderId="0" xfId="28" applyNumberFormat="1" applyFont="1" applyBorder="1" applyProtection="1">
      <protection locked="0"/>
    </xf>
    <xf numFmtId="49" fontId="12" fillId="0" borderId="23" xfId="28" applyNumberFormat="1" applyFont="1" applyBorder="1" applyAlignment="1" applyProtection="1">
      <alignment horizontal="right"/>
      <protection locked="0"/>
    </xf>
    <xf numFmtId="49" fontId="12" fillId="0" borderId="19" xfId="28" applyNumberFormat="1" applyFont="1" applyBorder="1" applyProtection="1">
      <protection locked="0"/>
    </xf>
    <xf numFmtId="49" fontId="12" fillId="0" borderId="25" xfId="28" applyNumberFormat="1" applyFont="1" applyBorder="1" applyProtection="1">
      <protection locked="0"/>
    </xf>
    <xf numFmtId="0" fontId="12" fillId="34" borderId="19" xfId="0" applyFont="1" applyFill="1" applyBorder="1" applyAlignment="1" applyProtection="1">
      <alignment horizontal="center"/>
      <protection locked="0"/>
    </xf>
    <xf numFmtId="43" fontId="16" fillId="34" borderId="0" xfId="28" applyFont="1" applyFill="1" applyProtection="1"/>
    <xf numFmtId="0" fontId="12" fillId="0" borderId="0" xfId="0" applyFont="1" applyProtection="1">
      <protection hidden="1"/>
    </xf>
    <xf numFmtId="0" fontId="16" fillId="35" borderId="0" xfId="0" applyFont="1" applyFill="1" applyAlignment="1" applyProtection="1">
      <alignment horizontal="left"/>
      <protection hidden="1"/>
    </xf>
    <xf numFmtId="0" fontId="16" fillId="35" borderId="0" xfId="0" applyFont="1" applyFill="1" applyAlignment="1" applyProtection="1">
      <alignment horizontal="center"/>
      <protection hidden="1"/>
    </xf>
    <xf numFmtId="0" fontId="12" fillId="35" borderId="0" xfId="0" applyFont="1" applyFill="1" applyProtection="1">
      <protection hidden="1"/>
    </xf>
    <xf numFmtId="0" fontId="41" fillId="0" borderId="0" xfId="0" applyFont="1" applyAlignment="1" applyProtection="1">
      <alignment horizontal="center"/>
      <protection hidden="1"/>
    </xf>
    <xf numFmtId="0" fontId="19" fillId="37" borderId="0" xfId="0" applyFont="1" applyFill="1" applyProtection="1">
      <protection hidden="1"/>
    </xf>
    <xf numFmtId="0" fontId="12" fillId="37" borderId="0" xfId="0" applyFont="1" applyFill="1" applyProtection="1">
      <protection hidden="1"/>
    </xf>
    <xf numFmtId="0" fontId="12" fillId="34" borderId="0" xfId="0" applyFont="1" applyFill="1" applyProtection="1">
      <protection hidden="1"/>
    </xf>
    <xf numFmtId="0" fontId="41" fillId="38" borderId="0" xfId="0" applyFont="1" applyFill="1" applyAlignment="1" applyProtection="1">
      <alignment horizontal="left"/>
      <protection hidden="1"/>
    </xf>
    <xf numFmtId="0" fontId="42" fillId="38" borderId="0" xfId="0" applyFont="1" applyFill="1" applyProtection="1">
      <protection hidden="1"/>
    </xf>
    <xf numFmtId="0" fontId="12" fillId="40" borderId="0" xfId="0" applyFont="1" applyFill="1" applyProtection="1">
      <protection hidden="1"/>
    </xf>
    <xf numFmtId="0" fontId="12" fillId="37" borderId="9" xfId="0" applyFont="1" applyFill="1" applyBorder="1" applyAlignment="1" applyProtection="1">
      <alignment horizontal="center"/>
      <protection hidden="1"/>
    </xf>
    <xf numFmtId="0" fontId="12" fillId="34" borderId="9" xfId="0" applyFont="1" applyFill="1" applyBorder="1" applyAlignment="1" applyProtection="1">
      <alignment horizontal="center"/>
      <protection hidden="1"/>
    </xf>
    <xf numFmtId="0" fontId="12" fillId="39" borderId="0" xfId="0" applyFont="1" applyFill="1" applyProtection="1">
      <protection hidden="1"/>
    </xf>
    <xf numFmtId="0" fontId="16" fillId="35" borderId="0" xfId="0" applyFont="1" applyFill="1" applyProtection="1">
      <protection hidden="1"/>
    </xf>
    <xf numFmtId="0" fontId="12" fillId="37" borderId="0" xfId="0" applyFont="1" applyFill="1" applyAlignment="1" applyProtection="1">
      <alignment horizontal="center" vertical="center" wrapText="1"/>
      <protection hidden="1"/>
    </xf>
    <xf numFmtId="0" fontId="12" fillId="34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34" borderId="0" xfId="0" applyFont="1" applyFill="1" applyAlignment="1" applyProtection="1">
      <alignment horizontal="center"/>
      <protection hidden="1"/>
    </xf>
    <xf numFmtId="0" fontId="12" fillId="37" borderId="0" xfId="0" applyFont="1" applyFill="1" applyAlignment="1" applyProtection="1">
      <alignment horizontal="center"/>
      <protection hidden="1"/>
    </xf>
    <xf numFmtId="0" fontId="19" fillId="34" borderId="16" xfId="0" applyFont="1" applyFill="1" applyBorder="1" applyProtection="1">
      <protection hidden="1"/>
    </xf>
    <xf numFmtId="0" fontId="12" fillId="37" borderId="14" xfId="0" applyFont="1" applyFill="1" applyBorder="1" applyAlignment="1" applyProtection="1">
      <alignment horizontal="center"/>
      <protection hidden="1"/>
    </xf>
    <xf numFmtId="0" fontId="12" fillId="34" borderId="14" xfId="0" applyFont="1" applyFill="1" applyBorder="1" applyAlignment="1" applyProtection="1">
      <alignment horizontal="center"/>
      <protection hidden="1"/>
    </xf>
    <xf numFmtId="0" fontId="12" fillId="37" borderId="7" xfId="0" applyFont="1" applyFill="1" applyBorder="1" applyAlignment="1" applyProtection="1">
      <alignment horizontal="center"/>
      <protection hidden="1"/>
    </xf>
    <xf numFmtId="0" fontId="12" fillId="37" borderId="4" xfId="0" applyFont="1" applyFill="1" applyBorder="1" applyAlignment="1" applyProtection="1">
      <alignment horizontal="center"/>
      <protection hidden="1"/>
    </xf>
    <xf numFmtId="0" fontId="12" fillId="34" borderId="4" xfId="0" applyFont="1" applyFill="1" applyBorder="1" applyAlignment="1" applyProtection="1">
      <alignment horizontal="center"/>
      <protection hidden="1"/>
    </xf>
    <xf numFmtId="0" fontId="12" fillId="34" borderId="8" xfId="0" applyFont="1" applyFill="1" applyBorder="1" applyAlignment="1" applyProtection="1">
      <alignment horizontal="center"/>
      <protection hidden="1"/>
    </xf>
    <xf numFmtId="0" fontId="12" fillId="34" borderId="7" xfId="0" applyFont="1" applyFill="1" applyBorder="1" applyAlignment="1" applyProtection="1">
      <alignment horizontal="center"/>
      <protection hidden="1"/>
    </xf>
    <xf numFmtId="0" fontId="12" fillId="34" borderId="4" xfId="0" applyFont="1" applyFill="1" applyBorder="1" applyProtection="1">
      <protection hidden="1"/>
    </xf>
    <xf numFmtId="0" fontId="12" fillId="34" borderId="7" xfId="0" applyFont="1" applyFill="1" applyBorder="1" applyProtection="1">
      <protection hidden="1"/>
    </xf>
    <xf numFmtId="0" fontId="12" fillId="34" borderId="8" xfId="0" applyFont="1" applyFill="1" applyBorder="1" applyProtection="1">
      <protection hidden="1"/>
    </xf>
    <xf numFmtId="0" fontId="12" fillId="37" borderId="8" xfId="0" applyFont="1" applyFill="1" applyBorder="1" applyAlignment="1" applyProtection="1">
      <alignment horizontal="center"/>
      <protection hidden="1"/>
    </xf>
    <xf numFmtId="0" fontId="12" fillId="34" borderId="17" xfId="0" applyFont="1" applyFill="1" applyBorder="1" applyProtection="1">
      <protection hidden="1"/>
    </xf>
    <xf numFmtId="0" fontId="12" fillId="39" borderId="4" xfId="0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4" fillId="37" borderId="0" xfId="0" quotePrefix="1" applyFont="1" applyFill="1" applyAlignment="1" applyProtection="1">
      <alignment wrapText="1"/>
      <protection hidden="1"/>
    </xf>
    <xf numFmtId="0" fontId="44" fillId="37" borderId="0" xfId="0" applyFont="1" applyFill="1" applyAlignment="1" applyProtection="1">
      <alignment wrapText="1"/>
      <protection hidden="1"/>
    </xf>
    <xf numFmtId="0" fontId="12" fillId="37" borderId="0" xfId="0" applyFont="1" applyFill="1" applyAlignment="1" applyProtection="1">
      <alignment wrapText="1"/>
      <protection hidden="1"/>
    </xf>
    <xf numFmtId="0" fontId="44" fillId="34" borderId="0" xfId="0" applyFont="1" applyFill="1" applyAlignment="1" applyProtection="1">
      <alignment wrapText="1"/>
      <protection hidden="1"/>
    </xf>
    <xf numFmtId="164" fontId="12" fillId="37" borderId="0" xfId="28" applyNumberFormat="1" applyFont="1" applyFill="1" applyAlignment="1" applyProtection="1">
      <alignment wrapText="1"/>
      <protection hidden="1"/>
    </xf>
    <xf numFmtId="164" fontId="12" fillId="37" borderId="0" xfId="28" applyNumberFormat="1" applyFont="1" applyFill="1" applyBorder="1" applyAlignment="1" applyProtection="1">
      <alignment wrapText="1"/>
      <protection hidden="1"/>
    </xf>
    <xf numFmtId="164" fontId="12" fillId="34" borderId="0" xfId="28" applyNumberFormat="1" applyFont="1" applyFill="1" applyAlignment="1" applyProtection="1">
      <alignment wrapText="1"/>
      <protection hidden="1"/>
    </xf>
    <xf numFmtId="164" fontId="12" fillId="34" borderId="0" xfId="28" applyNumberFormat="1" applyFont="1" applyFill="1" applyBorder="1" applyAlignment="1" applyProtection="1">
      <alignment wrapText="1"/>
      <protection hidden="1"/>
    </xf>
    <xf numFmtId="0" fontId="12" fillId="34" borderId="16" xfId="0" applyFont="1" applyFill="1" applyBorder="1" applyAlignment="1" applyProtection="1">
      <alignment wrapText="1"/>
      <protection hidden="1"/>
    </xf>
    <xf numFmtId="0" fontId="12" fillId="34" borderId="0" xfId="0" applyFont="1" applyFill="1" applyAlignment="1" applyProtection="1">
      <alignment wrapText="1"/>
      <protection hidden="1"/>
    </xf>
    <xf numFmtId="16" fontId="12" fillId="34" borderId="0" xfId="0" quotePrefix="1" applyNumberFormat="1" applyFont="1" applyFill="1" applyProtection="1">
      <protection hidden="1"/>
    </xf>
    <xf numFmtId="0" fontId="12" fillId="34" borderId="0" xfId="0" quotePrefix="1" applyFont="1" applyFill="1" applyProtection="1">
      <protection hidden="1"/>
    </xf>
    <xf numFmtId="0" fontId="12" fillId="34" borderId="0" xfId="0" applyFont="1" applyFill="1" applyAlignment="1" applyProtection="1">
      <alignment horizontal="center" wrapText="1"/>
      <protection hidden="1"/>
    </xf>
    <xf numFmtId="0" fontId="12" fillId="34" borderId="5" xfId="0" applyFont="1" applyFill="1" applyBorder="1" applyAlignment="1" applyProtection="1">
      <alignment horizontal="center"/>
      <protection hidden="1"/>
    </xf>
    <xf numFmtId="0" fontId="12" fillId="34" borderId="5" xfId="0" applyFont="1" applyFill="1" applyBorder="1" applyAlignment="1" applyProtection="1">
      <alignment horizontal="center" wrapText="1"/>
      <protection hidden="1"/>
    </xf>
    <xf numFmtId="0" fontId="12" fillId="37" borderId="0" xfId="0" applyFont="1" applyFill="1" applyAlignment="1" applyProtection="1">
      <alignment horizontal="center" wrapText="1"/>
      <protection hidden="1"/>
    </xf>
    <xf numFmtId="0" fontId="12" fillId="34" borderId="5" xfId="0" applyFont="1" applyFill="1" applyBorder="1" applyAlignment="1" applyProtection="1">
      <alignment wrapText="1"/>
      <protection hidden="1"/>
    </xf>
    <xf numFmtId="0" fontId="12" fillId="39" borderId="0" xfId="0" applyFont="1" applyFill="1" applyAlignment="1" applyProtection="1">
      <alignment wrapText="1"/>
      <protection hidden="1"/>
    </xf>
    <xf numFmtId="0" fontId="12" fillId="0" borderId="0" xfId="0" applyFont="1" applyAlignment="1" applyProtection="1">
      <alignment vertical="top"/>
      <protection hidden="1"/>
    </xf>
    <xf numFmtId="43" fontId="12" fillId="0" borderId="0" xfId="0" applyNumberFormat="1" applyFont="1" applyProtection="1">
      <protection hidden="1"/>
    </xf>
    <xf numFmtId="9" fontId="12" fillId="34" borderId="0" xfId="0" applyNumberFormat="1" applyFont="1" applyFill="1" applyProtection="1">
      <protection hidden="1"/>
    </xf>
    <xf numFmtId="43" fontId="12" fillId="0" borderId="0" xfId="28" applyFont="1" applyFill="1" applyBorder="1" applyProtection="1">
      <protection hidden="1"/>
    </xf>
    <xf numFmtId="0" fontId="12" fillId="0" borderId="16" xfId="0" applyFont="1" applyBorder="1" applyProtection="1">
      <protection hidden="1"/>
    </xf>
    <xf numFmtId="9" fontId="12" fillId="0" borderId="0" xfId="0" applyNumberFormat="1" applyFont="1" applyProtection="1">
      <protection hidden="1"/>
    </xf>
    <xf numFmtId="41" fontId="12" fillId="0" borderId="0" xfId="0" applyNumberFormat="1" applyFont="1" applyProtection="1">
      <protection hidden="1"/>
    </xf>
    <xf numFmtId="0" fontId="16" fillId="37" borderId="0" xfId="0" applyFont="1" applyFill="1" applyProtection="1">
      <protection hidden="1"/>
    </xf>
    <xf numFmtId="0" fontId="12" fillId="38" borderId="0" xfId="0" applyFont="1" applyFill="1" applyProtection="1">
      <protection hidden="1"/>
    </xf>
    <xf numFmtId="0" fontId="12" fillId="38" borderId="0" xfId="0" applyFont="1" applyFill="1" applyAlignment="1" applyProtection="1">
      <alignment horizontal="center"/>
      <protection hidden="1"/>
    </xf>
    <xf numFmtId="0" fontId="12" fillId="37" borderId="16" xfId="0" applyFont="1" applyFill="1" applyBorder="1" applyAlignment="1" applyProtection="1">
      <alignment horizontal="center"/>
      <protection hidden="1"/>
    </xf>
    <xf numFmtId="0" fontId="12" fillId="37" borderId="0" xfId="0" quotePrefix="1" applyFont="1" applyFill="1" applyAlignment="1" applyProtection="1">
      <alignment wrapText="1"/>
      <protection hidden="1"/>
    </xf>
    <xf numFmtId="0" fontId="16" fillId="37" borderId="0" xfId="0" applyFont="1" applyFill="1" applyAlignment="1" applyProtection="1">
      <alignment wrapText="1"/>
      <protection hidden="1"/>
    </xf>
    <xf numFmtId="0" fontId="0" fillId="34" borderId="0" xfId="0" applyFill="1" applyProtection="1">
      <protection hidden="1"/>
    </xf>
    <xf numFmtId="0" fontId="12" fillId="37" borderId="4" xfId="28" applyNumberFormat="1" applyFont="1" applyFill="1" applyBorder="1" applyAlignment="1" applyProtection="1">
      <alignment horizontal="center"/>
      <protection hidden="1"/>
    </xf>
    <xf numFmtId="0" fontId="12" fillId="34" borderId="0" xfId="28" applyNumberFormat="1" applyFont="1" applyFill="1" applyBorder="1" applyAlignment="1" applyProtection="1">
      <alignment horizontal="center"/>
      <protection hidden="1"/>
    </xf>
    <xf numFmtId="0" fontId="12" fillId="37" borderId="7" xfId="28" applyNumberFormat="1" applyFont="1" applyFill="1" applyBorder="1" applyAlignment="1" applyProtection="1">
      <alignment horizontal="center"/>
      <protection hidden="1"/>
    </xf>
    <xf numFmtId="0" fontId="12" fillId="37" borderId="0" xfId="0" quotePrefix="1" applyFont="1" applyFill="1" applyAlignment="1" applyProtection="1">
      <alignment horizontal="center" wrapText="1"/>
      <protection hidden="1"/>
    </xf>
    <xf numFmtId="0" fontId="12" fillId="38" borderId="0" xfId="0" applyFont="1" applyFill="1" applyAlignment="1" applyProtection="1">
      <alignment horizontal="center" wrapText="1"/>
      <protection hidden="1"/>
    </xf>
    <xf numFmtId="164" fontId="12" fillId="37" borderId="0" xfId="28" applyNumberFormat="1" applyFont="1" applyFill="1" applyAlignment="1" applyProtection="1">
      <alignment horizontal="center" wrapText="1"/>
      <protection hidden="1"/>
    </xf>
    <xf numFmtId="164" fontId="12" fillId="37" borderId="0" xfId="28" applyNumberFormat="1" applyFont="1" applyFill="1" applyBorder="1" applyAlignment="1" applyProtection="1">
      <alignment horizontal="center" wrapText="1"/>
      <protection hidden="1"/>
    </xf>
    <xf numFmtId="164" fontId="12" fillId="34" borderId="0" xfId="28" applyNumberFormat="1" applyFont="1" applyFill="1" applyBorder="1" applyAlignment="1" applyProtection="1">
      <alignment horizontal="center" wrapText="1"/>
      <protection hidden="1"/>
    </xf>
    <xf numFmtId="9" fontId="12" fillId="0" borderId="0" xfId="71" applyFont="1" applyProtection="1">
      <protection hidden="1"/>
    </xf>
    <xf numFmtId="37" fontId="12" fillId="0" borderId="0" xfId="0" applyNumberFormat="1" applyFont="1" applyProtection="1">
      <protection hidden="1"/>
    </xf>
    <xf numFmtId="0" fontId="12" fillId="37" borderId="4" xfId="56" applyFont="1" applyFill="1" applyBorder="1" applyAlignment="1" applyProtection="1">
      <alignment horizontal="center"/>
      <protection hidden="1"/>
    </xf>
    <xf numFmtId="0" fontId="12" fillId="34" borderId="0" xfId="56" applyFont="1" applyFill="1" applyAlignment="1" applyProtection="1">
      <alignment horizontal="center"/>
      <protection hidden="1"/>
    </xf>
    <xf numFmtId="0" fontId="12" fillId="37" borderId="7" xfId="56" applyFont="1" applyFill="1" applyBorder="1" applyAlignment="1" applyProtection="1">
      <alignment horizontal="center"/>
      <protection hidden="1"/>
    </xf>
    <xf numFmtId="0" fontId="12" fillId="34" borderId="7" xfId="56" applyFont="1" applyFill="1" applyBorder="1" applyAlignment="1" applyProtection="1">
      <alignment horizontal="center"/>
      <protection hidden="1"/>
    </xf>
    <xf numFmtId="0" fontId="12" fillId="38" borderId="0" xfId="0" applyFont="1" applyFill="1" applyAlignment="1" applyProtection="1">
      <alignment wrapText="1"/>
      <protection hidden="1"/>
    </xf>
    <xf numFmtId="0" fontId="12" fillId="37" borderId="0" xfId="56" applyFont="1" applyFill="1" applyAlignment="1" applyProtection="1">
      <alignment horizontal="left" wrapText="1"/>
      <protection hidden="1"/>
    </xf>
    <xf numFmtId="0" fontId="12" fillId="34" borderId="0" xfId="56" applyFont="1" applyFill="1" applyAlignment="1" applyProtection="1">
      <alignment horizontal="left" wrapText="1"/>
      <protection hidden="1"/>
    </xf>
    <xf numFmtId="43" fontId="12" fillId="34" borderId="0" xfId="0" applyNumberFormat="1" applyFont="1" applyFill="1" applyProtection="1"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12" fillId="37" borderId="9" xfId="31" applyNumberFormat="1" applyFont="1" applyFill="1" applyBorder="1" applyAlignment="1" applyProtection="1">
      <alignment horizontal="center"/>
      <protection hidden="1"/>
    </xf>
    <xf numFmtId="0" fontId="12" fillId="34" borderId="9" xfId="31" applyNumberFormat="1" applyFont="1" applyFill="1" applyBorder="1" applyAlignment="1" applyProtection="1">
      <alignment horizontal="center"/>
      <protection hidden="1"/>
    </xf>
    <xf numFmtId="0" fontId="12" fillId="34" borderId="0" xfId="31" applyNumberFormat="1" applyFont="1" applyFill="1" applyBorder="1" applyAlignment="1" applyProtection="1">
      <alignment horizontal="center"/>
      <protection hidden="1"/>
    </xf>
    <xf numFmtId="0" fontId="12" fillId="37" borderId="0" xfId="31" applyNumberFormat="1" applyFont="1" applyFill="1" applyBorder="1" applyAlignment="1" applyProtection="1">
      <alignment horizontal="center"/>
      <protection hidden="1"/>
    </xf>
    <xf numFmtId="43" fontId="12" fillId="37" borderId="0" xfId="31" applyFont="1" applyFill="1" applyAlignment="1" applyProtection="1">
      <alignment wrapText="1"/>
      <protection hidden="1"/>
    </xf>
    <xf numFmtId="43" fontId="12" fillId="34" borderId="0" xfId="31" applyFont="1" applyFill="1" applyAlignment="1" applyProtection="1">
      <alignment wrapText="1"/>
      <protection hidden="1"/>
    </xf>
    <xf numFmtId="164" fontId="12" fillId="37" borderId="0" xfId="31" applyNumberFormat="1" applyFont="1" applyFill="1" applyAlignment="1" applyProtection="1">
      <alignment wrapText="1"/>
      <protection hidden="1"/>
    </xf>
    <xf numFmtId="164" fontId="12" fillId="34" borderId="0" xfId="31" applyNumberFormat="1" applyFont="1" applyFill="1" applyBorder="1" applyAlignment="1" applyProtection="1">
      <alignment wrapText="1"/>
      <protection hidden="1"/>
    </xf>
    <xf numFmtId="164" fontId="12" fillId="37" borderId="0" xfId="31" applyNumberFormat="1" applyFont="1" applyFill="1" applyBorder="1" applyAlignment="1" applyProtection="1">
      <alignment wrapText="1"/>
      <protection hidden="1"/>
    </xf>
    <xf numFmtId="0" fontId="12" fillId="37" borderId="0" xfId="60" applyFont="1" applyFill="1" applyProtection="1">
      <protection hidden="1"/>
    </xf>
    <xf numFmtId="0" fontId="12" fillId="34" borderId="0" xfId="60" applyFont="1" applyFill="1" applyProtection="1">
      <protection hidden="1"/>
    </xf>
    <xf numFmtId="0" fontId="12" fillId="38" borderId="0" xfId="60" applyFont="1" applyFill="1" applyProtection="1">
      <protection hidden="1"/>
    </xf>
    <xf numFmtId="0" fontId="12" fillId="37" borderId="0" xfId="60" quotePrefix="1" applyFont="1" applyFill="1" applyAlignment="1" applyProtection="1">
      <alignment wrapText="1"/>
      <protection hidden="1"/>
    </xf>
    <xf numFmtId="0" fontId="12" fillId="37" borderId="0" xfId="60" applyFont="1" applyFill="1" applyAlignment="1" applyProtection="1">
      <alignment wrapText="1"/>
      <protection hidden="1"/>
    </xf>
    <xf numFmtId="0" fontId="12" fillId="34" borderId="0" xfId="60" applyFont="1" applyFill="1" applyAlignment="1" applyProtection="1">
      <alignment wrapText="1"/>
      <protection hidden="1"/>
    </xf>
    <xf numFmtId="0" fontId="12" fillId="38" borderId="0" xfId="60" applyFont="1" applyFill="1" applyAlignment="1" applyProtection="1">
      <alignment wrapText="1"/>
      <protection hidden="1"/>
    </xf>
    <xf numFmtId="164" fontId="12" fillId="37" borderId="0" xfId="33" applyNumberFormat="1" applyFont="1" applyFill="1" applyAlignment="1" applyProtection="1">
      <alignment wrapText="1"/>
      <protection hidden="1"/>
    </xf>
    <xf numFmtId="9" fontId="12" fillId="37" borderId="0" xfId="0" applyNumberFormat="1" applyFont="1" applyFill="1" applyProtection="1">
      <protection hidden="1"/>
    </xf>
    <xf numFmtId="10" fontId="12" fillId="0" borderId="0" xfId="0" applyNumberFormat="1" applyFont="1" applyProtection="1">
      <protection hidden="1"/>
    </xf>
    <xf numFmtId="0" fontId="12" fillId="37" borderId="0" xfId="64" applyFont="1" applyFill="1" applyProtection="1">
      <protection hidden="1"/>
    </xf>
    <xf numFmtId="0" fontId="12" fillId="37" borderId="0" xfId="64" applyFont="1" applyFill="1" applyAlignment="1" applyProtection="1">
      <alignment vertical="top"/>
      <protection hidden="1"/>
    </xf>
    <xf numFmtId="0" fontId="12" fillId="34" borderId="0" xfId="64" applyFont="1" applyFill="1" applyProtection="1">
      <protection hidden="1"/>
    </xf>
    <xf numFmtId="0" fontId="12" fillId="38" borderId="0" xfId="64" applyFont="1" applyFill="1" applyProtection="1">
      <protection hidden="1"/>
    </xf>
    <xf numFmtId="164" fontId="12" fillId="34" borderId="4" xfId="35" applyNumberFormat="1" applyFont="1" applyFill="1" applyBorder="1" applyAlignment="1" applyProtection="1">
      <alignment horizontal="center"/>
      <protection hidden="1"/>
    </xf>
    <xf numFmtId="164" fontId="12" fillId="37" borderId="4" xfId="35" applyNumberFormat="1" applyFont="1" applyFill="1" applyBorder="1" applyAlignment="1" applyProtection="1">
      <alignment horizontal="center"/>
      <protection hidden="1"/>
    </xf>
    <xf numFmtId="164" fontId="12" fillId="34" borderId="9" xfId="35" applyNumberFormat="1" applyFont="1" applyFill="1" applyBorder="1" applyAlignment="1" applyProtection="1">
      <alignment horizontal="center"/>
      <protection hidden="1"/>
    </xf>
    <xf numFmtId="164" fontId="12" fillId="34" borderId="7" xfId="35" applyNumberFormat="1" applyFont="1" applyFill="1" applyBorder="1" applyAlignment="1" applyProtection="1">
      <alignment horizontal="center"/>
      <protection hidden="1"/>
    </xf>
    <xf numFmtId="164" fontId="12" fillId="37" borderId="9" xfId="35" applyNumberFormat="1" applyFont="1" applyFill="1" applyBorder="1" applyAlignment="1" applyProtection="1">
      <alignment horizontal="center"/>
      <protection hidden="1"/>
    </xf>
    <xf numFmtId="164" fontId="12" fillId="37" borderId="0" xfId="35" applyNumberFormat="1" applyFont="1" applyFill="1" applyBorder="1" applyAlignment="1" applyProtection="1">
      <alignment horizontal="center"/>
      <protection hidden="1"/>
    </xf>
    <xf numFmtId="164" fontId="12" fillId="37" borderId="7" xfId="35" applyNumberFormat="1" applyFont="1" applyFill="1" applyBorder="1" applyAlignment="1" applyProtection="1">
      <alignment horizontal="center"/>
      <protection hidden="1"/>
    </xf>
    <xf numFmtId="0" fontId="12" fillId="37" borderId="0" xfId="64" quotePrefix="1" applyFont="1" applyFill="1" applyAlignment="1" applyProtection="1">
      <alignment wrapText="1"/>
      <protection hidden="1"/>
    </xf>
    <xf numFmtId="0" fontId="12" fillId="37" borderId="0" xfId="64" applyFont="1" applyFill="1" applyAlignment="1" applyProtection="1">
      <alignment wrapText="1"/>
      <protection hidden="1"/>
    </xf>
    <xf numFmtId="0" fontId="12" fillId="34" borderId="0" xfId="64" applyFont="1" applyFill="1" applyAlignment="1" applyProtection="1">
      <alignment wrapText="1"/>
      <protection hidden="1"/>
    </xf>
    <xf numFmtId="0" fontId="12" fillId="38" borderId="0" xfId="64" applyFont="1" applyFill="1" applyAlignment="1" applyProtection="1">
      <alignment wrapText="1"/>
      <protection hidden="1"/>
    </xf>
    <xf numFmtId="164" fontId="12" fillId="34" borderId="0" xfId="35" applyNumberFormat="1" applyFont="1" applyFill="1" applyAlignment="1" applyProtection="1">
      <alignment wrapText="1"/>
      <protection hidden="1"/>
    </xf>
    <xf numFmtId="164" fontId="12" fillId="37" borderId="0" xfId="35" applyNumberFormat="1" applyFont="1" applyFill="1" applyAlignment="1" applyProtection="1">
      <alignment wrapText="1"/>
      <protection hidden="1"/>
    </xf>
    <xf numFmtId="164" fontId="12" fillId="34" borderId="0" xfId="35" applyNumberFormat="1" applyFont="1" applyFill="1" applyBorder="1" applyAlignment="1" applyProtection="1">
      <alignment wrapText="1"/>
      <protection hidden="1"/>
    </xf>
    <xf numFmtId="44" fontId="12" fillId="0" borderId="0" xfId="0" applyNumberFormat="1" applyFont="1" applyProtection="1">
      <protection hidden="1"/>
    </xf>
    <xf numFmtId="0" fontId="16" fillId="34" borderId="0" xfId="0" applyFont="1" applyFill="1" applyProtection="1">
      <protection hidden="1"/>
    </xf>
    <xf numFmtId="0" fontId="16" fillId="34" borderId="0" xfId="0" applyFont="1" applyFill="1" applyAlignment="1" applyProtection="1">
      <alignment vertical="center"/>
      <protection hidden="1"/>
    </xf>
    <xf numFmtId="0" fontId="5" fillId="34" borderId="0" xfId="0" applyFont="1" applyFill="1" applyProtection="1">
      <protection hidden="1"/>
    </xf>
    <xf numFmtId="0" fontId="12" fillId="34" borderId="0" xfId="64" quotePrefix="1" applyFont="1" applyFill="1" applyAlignment="1" applyProtection="1">
      <alignment wrapText="1"/>
      <protection hidden="1"/>
    </xf>
    <xf numFmtId="0" fontId="12" fillId="34" borderId="4" xfId="28" applyNumberFormat="1" applyFont="1" applyFill="1" applyBorder="1" applyAlignment="1" applyProtection="1">
      <alignment horizontal="center"/>
      <protection hidden="1"/>
    </xf>
    <xf numFmtId="0" fontId="12" fillId="34" borderId="7" xfId="28" applyNumberFormat="1" applyFont="1" applyFill="1" applyBorder="1" applyAlignment="1" applyProtection="1">
      <alignment horizontal="center"/>
      <protection hidden="1"/>
    </xf>
    <xf numFmtId="0" fontId="12" fillId="34" borderId="0" xfId="0" quotePrefix="1" applyFont="1" applyFill="1" applyAlignment="1" applyProtection="1">
      <alignment horizontal="center" wrapText="1"/>
      <protection hidden="1"/>
    </xf>
    <xf numFmtId="164" fontId="12" fillId="34" borderId="0" xfId="28" applyNumberFormat="1" applyFont="1" applyFill="1" applyAlignment="1" applyProtection="1">
      <alignment horizontal="center" wrapText="1"/>
      <protection hidden="1"/>
    </xf>
    <xf numFmtId="1" fontId="12" fillId="0" borderId="0" xfId="71" applyNumberFormat="1" applyFont="1" applyProtection="1">
      <protection hidden="1"/>
    </xf>
    <xf numFmtId="1" fontId="12" fillId="34" borderId="0" xfId="71" applyNumberFormat="1" applyFont="1" applyFill="1" applyBorder="1" applyProtection="1">
      <protection hidden="1"/>
    </xf>
    <xf numFmtId="0" fontId="12" fillId="0" borderId="0" xfId="28" applyNumberFormat="1" applyFont="1" applyFill="1" applyProtection="1">
      <protection hidden="1"/>
    </xf>
    <xf numFmtId="0" fontId="12" fillId="40" borderId="0" xfId="0" applyFont="1" applyFill="1"/>
    <xf numFmtId="0" fontId="48" fillId="34" borderId="0" xfId="0" applyFont="1" applyFill="1" applyAlignment="1">
      <alignment vertical="top"/>
    </xf>
    <xf numFmtId="0" fontId="49" fillId="0" borderId="0" xfId="0" applyFont="1"/>
    <xf numFmtId="0" fontId="12" fillId="39" borderId="0" xfId="0" applyFont="1" applyFill="1"/>
    <xf numFmtId="0" fontId="12" fillId="35" borderId="0" xfId="0" applyFont="1" applyFill="1"/>
    <xf numFmtId="0" fontId="21" fillId="35" borderId="0" xfId="0" applyFont="1" applyFill="1"/>
    <xf numFmtId="0" fontId="12" fillId="35" borderId="0" xfId="0" applyFont="1" applyFill="1" applyAlignment="1">
      <alignment horizontal="right"/>
    </xf>
    <xf numFmtId="0" fontId="43" fillId="39" borderId="0" xfId="0" applyFont="1" applyFill="1"/>
    <xf numFmtId="164" fontId="12" fillId="0" borderId="10" xfId="28" applyNumberFormat="1" applyFont="1" applyBorder="1" applyProtection="1">
      <protection locked="0"/>
    </xf>
    <xf numFmtId="164" fontId="12" fillId="0" borderId="11" xfId="28" applyNumberFormat="1" applyFont="1" applyBorder="1" applyProtection="1">
      <protection locked="0"/>
    </xf>
    <xf numFmtId="164" fontId="12" fillId="0" borderId="12" xfId="28" applyNumberFormat="1" applyFont="1" applyBorder="1" applyProtection="1">
      <protection locked="0"/>
    </xf>
    <xf numFmtId="49" fontId="12" fillId="0" borderId="10" xfId="0" applyNumberFormat="1" applyFont="1" applyBorder="1" applyProtection="1">
      <protection locked="0"/>
    </xf>
    <xf numFmtId="49" fontId="12" fillId="0" borderId="11" xfId="0" applyNumberFormat="1" applyFont="1" applyBorder="1" applyProtection="1">
      <protection locked="0"/>
    </xf>
    <xf numFmtId="49" fontId="12" fillId="0" borderId="12" xfId="0" applyNumberFormat="1" applyFont="1" applyBorder="1" applyProtection="1">
      <protection locked="0"/>
    </xf>
    <xf numFmtId="0" fontId="13" fillId="34" borderId="0" xfId="0" quotePrefix="1" applyFont="1" applyFill="1" applyAlignment="1">
      <alignment horizontal="left" indent="1"/>
    </xf>
    <xf numFmtId="0" fontId="5" fillId="34" borderId="0" xfId="0" applyFont="1" applyFill="1" applyAlignment="1">
      <alignment horizontal="left" indent="1"/>
    </xf>
    <xf numFmtId="0" fontId="13" fillId="34" borderId="0" xfId="0" applyFont="1" applyFill="1" applyAlignment="1">
      <alignment horizontal="left" indent="1"/>
    </xf>
    <xf numFmtId="49" fontId="13" fillId="34" borderId="0" xfId="0" quotePrefix="1" applyNumberFormat="1" applyFont="1" applyFill="1" applyAlignment="1">
      <alignment horizontal="left" indent="1"/>
    </xf>
    <xf numFmtId="49" fontId="13" fillId="34" borderId="0" xfId="0" applyNumberFormat="1" applyFont="1" applyFill="1" applyAlignment="1">
      <alignment horizontal="left" indent="1"/>
    </xf>
    <xf numFmtId="165" fontId="12" fillId="36" borderId="1" xfId="38" applyNumberFormat="1" applyFont="1" applyFill="1" applyBorder="1" applyProtection="1">
      <protection locked="0"/>
    </xf>
    <xf numFmtId="0" fontId="20" fillId="2" borderId="4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12" fillId="34" borderId="0" xfId="0" applyFont="1" applyFill="1" applyAlignment="1">
      <alignment horizontal="left" wrapText="1"/>
    </xf>
    <xf numFmtId="10" fontId="12" fillId="0" borderId="30" xfId="71" applyNumberFormat="1" applyFont="1" applyBorder="1" applyAlignment="1" applyProtection="1">
      <alignment horizontal="left"/>
      <protection locked="0"/>
    </xf>
    <xf numFmtId="10" fontId="12" fillId="0" borderId="44" xfId="71" applyNumberFormat="1" applyFont="1" applyBorder="1" applyAlignment="1" applyProtection="1">
      <alignment horizontal="left"/>
      <protection locked="0"/>
    </xf>
    <xf numFmtId="10" fontId="12" fillId="0" borderId="26" xfId="71" applyNumberFormat="1" applyFont="1" applyBorder="1" applyAlignment="1" applyProtection="1">
      <alignment horizontal="left"/>
      <protection locked="0"/>
    </xf>
    <xf numFmtId="10" fontId="12" fillId="0" borderId="45" xfId="71" applyNumberFormat="1" applyFont="1" applyBorder="1" applyAlignment="1" applyProtection="1">
      <alignment horizontal="left"/>
      <protection locked="0"/>
    </xf>
    <xf numFmtId="42" fontId="12" fillId="0" borderId="44" xfId="71" applyNumberFormat="1" applyFont="1" applyBorder="1" applyAlignment="1" applyProtection="1">
      <alignment horizontal="left"/>
      <protection locked="0"/>
    </xf>
    <xf numFmtId="42" fontId="12" fillId="0" borderId="31" xfId="71" applyNumberFormat="1" applyFont="1" applyBorder="1" applyAlignment="1" applyProtection="1">
      <alignment horizontal="left"/>
      <protection locked="0"/>
    </xf>
    <xf numFmtId="42" fontId="12" fillId="0" borderId="45" xfId="71" applyNumberFormat="1" applyFont="1" applyBorder="1" applyAlignment="1" applyProtection="1">
      <alignment horizontal="left"/>
      <protection locked="0"/>
    </xf>
    <xf numFmtId="42" fontId="12" fillId="0" borderId="27" xfId="71" applyNumberFormat="1" applyFont="1" applyBorder="1" applyAlignment="1" applyProtection="1">
      <alignment horizontal="left"/>
      <protection locked="0"/>
    </xf>
    <xf numFmtId="0" fontId="16" fillId="34" borderId="0" xfId="0" applyFont="1" applyFill="1" applyAlignment="1">
      <alignment horizontal="center"/>
    </xf>
    <xf numFmtId="0" fontId="16" fillId="34" borderId="19" xfId="0" applyFont="1" applyFill="1" applyBorder="1" applyAlignment="1">
      <alignment horizontal="center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165" fontId="12" fillId="34" borderId="0" xfId="38" applyNumberFormat="1" applyFont="1" applyFill="1" applyBorder="1" applyAlignment="1" applyProtection="1">
      <alignment horizontal="center"/>
    </xf>
    <xf numFmtId="0" fontId="12" fillId="37" borderId="4" xfId="0" applyFont="1" applyFill="1" applyBorder="1" applyAlignment="1" applyProtection="1">
      <alignment horizontal="center"/>
      <protection hidden="1"/>
    </xf>
    <xf numFmtId="0" fontId="12" fillId="37" borderId="7" xfId="0" applyFont="1" applyFill="1" applyBorder="1" applyAlignment="1" applyProtection="1">
      <alignment horizontal="center"/>
      <protection hidden="1"/>
    </xf>
    <xf numFmtId="0" fontId="12" fillId="37" borderId="8" xfId="0" applyFont="1" applyFill="1" applyBorder="1" applyAlignment="1" applyProtection="1">
      <alignment horizontal="center"/>
      <protection hidden="1"/>
    </xf>
    <xf numFmtId="0" fontId="12" fillId="41" borderId="0" xfId="0" applyFont="1" applyFill="1" applyAlignment="1" applyProtection="1">
      <alignment horizontal="left" vertical="center" wrapText="1"/>
      <protection hidden="1"/>
    </xf>
    <xf numFmtId="0" fontId="12" fillId="34" borderId="4" xfId="0" applyFont="1" applyFill="1" applyBorder="1" applyAlignment="1" applyProtection="1">
      <alignment horizontal="center"/>
      <protection hidden="1"/>
    </xf>
    <xf numFmtId="0" fontId="12" fillId="34" borderId="7" xfId="0" applyFont="1" applyFill="1" applyBorder="1" applyAlignment="1" applyProtection="1">
      <alignment horizontal="center"/>
      <protection hidden="1"/>
    </xf>
    <xf numFmtId="0" fontId="12" fillId="34" borderId="8" xfId="0" applyFont="1" applyFill="1" applyBorder="1" applyAlignment="1" applyProtection="1">
      <alignment horizontal="center"/>
      <protection hidden="1"/>
    </xf>
    <xf numFmtId="0" fontId="12" fillId="34" borderId="14" xfId="0" applyFont="1" applyFill="1" applyBorder="1" applyAlignment="1" applyProtection="1">
      <alignment horizontal="center"/>
      <protection hidden="1"/>
    </xf>
    <xf numFmtId="0" fontId="12" fillId="37" borderId="4" xfId="28" applyNumberFormat="1" applyFont="1" applyFill="1" applyBorder="1" applyAlignment="1" applyProtection="1">
      <alignment horizontal="center" vertical="center"/>
      <protection hidden="1"/>
    </xf>
    <xf numFmtId="0" fontId="12" fillId="37" borderId="7" xfId="28" applyNumberFormat="1" applyFont="1" applyFill="1" applyBorder="1" applyAlignment="1" applyProtection="1">
      <alignment horizontal="center" vertical="center"/>
      <protection hidden="1"/>
    </xf>
    <xf numFmtId="0" fontId="12" fillId="37" borderId="8" xfId="28" applyNumberFormat="1" applyFont="1" applyFill="1" applyBorder="1" applyAlignment="1" applyProtection="1">
      <alignment horizontal="center" vertical="center"/>
      <protection hidden="1"/>
    </xf>
    <xf numFmtId="0" fontId="12" fillId="34" borderId="0" xfId="0" applyFont="1" applyFill="1" applyAlignment="1" applyProtection="1">
      <alignment horizontal="center"/>
      <protection hidden="1"/>
    </xf>
    <xf numFmtId="164" fontId="12" fillId="37" borderId="4" xfId="33" applyNumberFormat="1" applyFont="1" applyFill="1" applyBorder="1" applyAlignment="1" applyProtection="1">
      <alignment horizontal="center"/>
      <protection hidden="1"/>
    </xf>
    <xf numFmtId="164" fontId="12" fillId="37" borderId="7" xfId="33" applyNumberFormat="1" applyFont="1" applyFill="1" applyBorder="1" applyAlignment="1" applyProtection="1">
      <alignment horizontal="center"/>
      <protection hidden="1"/>
    </xf>
    <xf numFmtId="164" fontId="12" fillId="37" borderId="8" xfId="33" applyNumberFormat="1" applyFont="1" applyFill="1" applyBorder="1" applyAlignment="1" applyProtection="1">
      <alignment horizontal="center"/>
      <protection hidden="1"/>
    </xf>
    <xf numFmtId="164" fontId="12" fillId="37" borderId="4" xfId="35" applyNumberFormat="1" applyFont="1" applyFill="1" applyBorder="1" applyAlignment="1" applyProtection="1">
      <alignment horizontal="center"/>
      <protection hidden="1"/>
    </xf>
    <xf numFmtId="164" fontId="12" fillId="37" borderId="7" xfId="35" applyNumberFormat="1" applyFont="1" applyFill="1" applyBorder="1" applyAlignment="1" applyProtection="1">
      <alignment horizontal="center"/>
      <protection hidden="1"/>
    </xf>
    <xf numFmtId="164" fontId="12" fillId="37" borderId="8" xfId="35" applyNumberFormat="1" applyFont="1" applyFill="1" applyBorder="1" applyAlignment="1" applyProtection="1">
      <alignment horizontal="center"/>
      <protection hidden="1"/>
    </xf>
    <xf numFmtId="0" fontId="12" fillId="37" borderId="7" xfId="28" applyNumberFormat="1" applyFont="1" applyFill="1" applyBorder="1" applyAlignment="1" applyProtection="1">
      <alignment horizontal="center"/>
      <protection hidden="1"/>
    </xf>
    <xf numFmtId="0" fontId="12" fillId="37" borderId="8" xfId="28" applyNumberFormat="1" applyFont="1" applyFill="1" applyBorder="1" applyAlignment="1" applyProtection="1">
      <alignment horizontal="center"/>
      <protection hidden="1"/>
    </xf>
    <xf numFmtId="0" fontId="12" fillId="37" borderId="4" xfId="28" applyNumberFormat="1" applyFont="1" applyFill="1" applyBorder="1" applyAlignment="1" applyProtection="1">
      <alignment horizontal="center"/>
      <protection hidden="1"/>
    </xf>
    <xf numFmtId="0" fontId="12" fillId="34" borderId="0" xfId="28" applyNumberFormat="1" applyFont="1" applyFill="1" applyBorder="1" applyAlignment="1" applyProtection="1">
      <alignment horizontal="center"/>
      <protection hidden="1"/>
    </xf>
    <xf numFmtId="0" fontId="12" fillId="34" borderId="4" xfId="28" applyNumberFormat="1" applyFont="1" applyFill="1" applyBorder="1" applyAlignment="1" applyProtection="1">
      <alignment horizontal="center" vertical="center"/>
      <protection hidden="1"/>
    </xf>
    <xf numFmtId="0" fontId="12" fillId="34" borderId="7" xfId="28" applyNumberFormat="1" applyFont="1" applyFill="1" applyBorder="1" applyAlignment="1" applyProtection="1">
      <alignment horizontal="center" vertical="center"/>
      <protection hidden="1"/>
    </xf>
    <xf numFmtId="0" fontId="12" fillId="34" borderId="8" xfId="28" applyNumberFormat="1" applyFont="1" applyFill="1" applyBorder="1" applyAlignment="1" applyProtection="1">
      <alignment horizontal="center" vertical="center"/>
      <protection hidden="1"/>
    </xf>
    <xf numFmtId="0" fontId="12" fillId="34" borderId="17" xfId="0" applyFont="1" applyFill="1" applyBorder="1" applyAlignment="1" applyProtection="1">
      <alignment horizontal="center"/>
      <protection hidden="1"/>
    </xf>
    <xf numFmtId="0" fontId="12" fillId="34" borderId="42" xfId="0" applyFont="1" applyFill="1" applyBorder="1" applyAlignment="1" applyProtection="1">
      <alignment horizontal="center"/>
      <protection hidden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 2" xfId="29" xr:uid="{00000000-0005-0000-0000-00001C000000}"/>
    <cellStyle name="Comma 2 2 2" xfId="30" xr:uid="{00000000-0005-0000-0000-00001D000000}"/>
    <cellStyle name="Comma 2 2 2 2" xfId="95" xr:uid="{00000000-0005-0000-0000-00001E000000}"/>
    <cellStyle name="Comma 2 2 3" xfId="79" xr:uid="{00000000-0005-0000-0000-00001F000000}"/>
    <cellStyle name="Comma 2 2 3 2" xfId="87" xr:uid="{00000000-0005-0000-0000-000020000000}"/>
    <cellStyle name="Comma 3" xfId="31" xr:uid="{00000000-0005-0000-0000-000021000000}"/>
    <cellStyle name="Comma 3 2" xfId="32" xr:uid="{00000000-0005-0000-0000-000022000000}"/>
    <cellStyle name="Comma 4" xfId="33" xr:uid="{00000000-0005-0000-0000-000023000000}"/>
    <cellStyle name="Comma 4 2" xfId="34" xr:uid="{00000000-0005-0000-0000-000024000000}"/>
    <cellStyle name="Comma 5" xfId="35" xr:uid="{00000000-0005-0000-0000-000025000000}"/>
    <cellStyle name="Comma 5 2" xfId="36" xr:uid="{00000000-0005-0000-0000-000026000000}"/>
    <cellStyle name="Comma 6 2" xfId="37" xr:uid="{00000000-0005-0000-0000-000027000000}"/>
    <cellStyle name="Comma 6 2 2" xfId="96" xr:uid="{00000000-0005-0000-0000-000028000000}"/>
    <cellStyle name="Currency" xfId="38" builtinId="4"/>
    <cellStyle name="Currency 2 2" xfId="39" xr:uid="{00000000-0005-0000-0000-00002A000000}"/>
    <cellStyle name="Currency 2 2 2" xfId="40" xr:uid="{00000000-0005-0000-0000-00002B000000}"/>
    <cellStyle name="Currency 2 2 2 2" xfId="97" xr:uid="{00000000-0005-0000-0000-00002C000000}"/>
    <cellStyle name="Currency 2 2 3" xfId="80" xr:uid="{00000000-0005-0000-0000-00002D000000}"/>
    <cellStyle name="Currency 2 2 3 2" xfId="88" xr:uid="{00000000-0005-0000-0000-00002E000000}"/>
    <cellStyle name="Currency 3 2" xfId="41" xr:uid="{00000000-0005-0000-0000-00002F000000}"/>
    <cellStyle name="Currency 3 2 2" xfId="98" xr:uid="{00000000-0005-0000-0000-000030000000}"/>
    <cellStyle name="Explanatory Text 2" xfId="42" xr:uid="{00000000-0005-0000-0000-000031000000}"/>
    <cellStyle name="Good 2" xfId="43" xr:uid="{00000000-0005-0000-0000-000032000000}"/>
    <cellStyle name="Heading 1 2" xfId="44" xr:uid="{00000000-0005-0000-0000-000033000000}"/>
    <cellStyle name="Heading 2 2" xfId="45" xr:uid="{00000000-0005-0000-0000-000034000000}"/>
    <cellStyle name="Heading 3 2" xfId="46" xr:uid="{00000000-0005-0000-0000-000035000000}"/>
    <cellStyle name="Heading 4 2" xfId="47" xr:uid="{00000000-0005-0000-0000-000036000000}"/>
    <cellStyle name="Input 2" xfId="48" xr:uid="{00000000-0005-0000-0000-000037000000}"/>
    <cellStyle name="Linked Cell 2" xfId="49" xr:uid="{00000000-0005-0000-0000-000038000000}"/>
    <cellStyle name="Neutral 2" xfId="50" xr:uid="{00000000-0005-0000-0000-000039000000}"/>
    <cellStyle name="Normal" xfId="0" builtinId="0"/>
    <cellStyle name="Normal 10" xfId="51" xr:uid="{00000000-0005-0000-0000-00003B000000}"/>
    <cellStyle name="Normal 10 2" xfId="52" xr:uid="{00000000-0005-0000-0000-00003C000000}"/>
    <cellStyle name="Normal 10 2 2" xfId="100" xr:uid="{00000000-0005-0000-0000-00003D000000}"/>
    <cellStyle name="Normal 10 3" xfId="99" xr:uid="{00000000-0005-0000-0000-00003E000000}"/>
    <cellStyle name="Normal 11" xfId="53" xr:uid="{00000000-0005-0000-0000-00003F000000}"/>
    <cellStyle name="Normal 11 2" xfId="54" xr:uid="{00000000-0005-0000-0000-000040000000}"/>
    <cellStyle name="Normal 11 2 2" xfId="102" xr:uid="{00000000-0005-0000-0000-000041000000}"/>
    <cellStyle name="Normal 11 3" xfId="101" xr:uid="{00000000-0005-0000-0000-000042000000}"/>
    <cellStyle name="Normal 12" xfId="55" xr:uid="{00000000-0005-0000-0000-000043000000}"/>
    <cellStyle name="Normal 12 2" xfId="78" xr:uid="{00000000-0005-0000-0000-000044000000}"/>
    <cellStyle name="Normal 12 2 2" xfId="84" xr:uid="{00000000-0005-0000-0000-000045000000}"/>
    <cellStyle name="Normal 12 2 2 2" xfId="92" xr:uid="{00000000-0005-0000-0000-000046000000}"/>
    <cellStyle name="Normal 12 2 2 3" xfId="111" xr:uid="{00000000-0005-0000-0000-000047000000}"/>
    <cellStyle name="Normal 12 2 3" xfId="94" xr:uid="{00000000-0005-0000-0000-000048000000}"/>
    <cellStyle name="Normal 12 2 4" xfId="86" xr:uid="{00000000-0005-0000-0000-000049000000}"/>
    <cellStyle name="Normal 12 2 5" xfId="109" xr:uid="{00000000-0005-0000-0000-00004A000000}"/>
    <cellStyle name="Normal 12 3" xfId="81" xr:uid="{00000000-0005-0000-0000-00004B000000}"/>
    <cellStyle name="Normal 12 3 2" xfId="89" xr:uid="{00000000-0005-0000-0000-00004C000000}"/>
    <cellStyle name="Normal 12 3 3" xfId="110" xr:uid="{00000000-0005-0000-0000-00004D000000}"/>
    <cellStyle name="Normal 12 4" xfId="93" xr:uid="{00000000-0005-0000-0000-00004E000000}"/>
    <cellStyle name="Normal 12 5" xfId="85" xr:uid="{00000000-0005-0000-0000-00004F000000}"/>
    <cellStyle name="Normal 12 6" xfId="103" xr:uid="{00000000-0005-0000-0000-000050000000}"/>
    <cellStyle name="Normal 2" xfId="56" xr:uid="{00000000-0005-0000-0000-000051000000}"/>
    <cellStyle name="Normal 2 2" xfId="57" xr:uid="{00000000-0005-0000-0000-000052000000}"/>
    <cellStyle name="Normal 3 2" xfId="58" xr:uid="{00000000-0005-0000-0000-000053000000}"/>
    <cellStyle name="Normal 3 2 2" xfId="59" xr:uid="{00000000-0005-0000-0000-000054000000}"/>
    <cellStyle name="Normal 3 2 2 2" xfId="104" xr:uid="{00000000-0005-0000-0000-000055000000}"/>
    <cellStyle name="Normal 3 2 3" xfId="82" xr:uid="{00000000-0005-0000-0000-000056000000}"/>
    <cellStyle name="Normal 3 2 3 2" xfId="90" xr:uid="{00000000-0005-0000-0000-000057000000}"/>
    <cellStyle name="Normal 4" xfId="60" xr:uid="{00000000-0005-0000-0000-000058000000}"/>
    <cellStyle name="Normal 4 2" xfId="61" xr:uid="{00000000-0005-0000-0000-000059000000}"/>
    <cellStyle name="Normal 4 2 2" xfId="62" xr:uid="{00000000-0005-0000-0000-00005A000000}"/>
    <cellStyle name="Normal 4 3" xfId="63" xr:uid="{00000000-0005-0000-0000-00005B000000}"/>
    <cellStyle name="Normal 5" xfId="64" xr:uid="{00000000-0005-0000-0000-00005C000000}"/>
    <cellStyle name="Normal 5 2" xfId="65" xr:uid="{00000000-0005-0000-0000-00005D000000}"/>
    <cellStyle name="Normal 6" xfId="66" xr:uid="{00000000-0005-0000-0000-00005E000000}"/>
    <cellStyle name="Normal 6 2" xfId="67" xr:uid="{00000000-0005-0000-0000-00005F000000}"/>
    <cellStyle name="Normal 6 2 2" xfId="106" xr:uid="{00000000-0005-0000-0000-000060000000}"/>
    <cellStyle name="Normal 6 3" xfId="105" xr:uid="{00000000-0005-0000-0000-000061000000}"/>
    <cellStyle name="Normal 7 2" xfId="68" xr:uid="{00000000-0005-0000-0000-000062000000}"/>
    <cellStyle name="Note 2" xfId="69" xr:uid="{00000000-0005-0000-0000-000063000000}"/>
    <cellStyle name="Output 2" xfId="70" xr:uid="{00000000-0005-0000-0000-000064000000}"/>
    <cellStyle name="Percent" xfId="71" builtinId="5"/>
    <cellStyle name="Percent 2 2" xfId="72" xr:uid="{00000000-0005-0000-0000-000066000000}"/>
    <cellStyle name="Percent 2 2 2" xfId="73" xr:uid="{00000000-0005-0000-0000-000067000000}"/>
    <cellStyle name="Percent 2 2 2 2" xfId="107" xr:uid="{00000000-0005-0000-0000-000068000000}"/>
    <cellStyle name="Percent 2 2 3" xfId="83" xr:uid="{00000000-0005-0000-0000-000069000000}"/>
    <cellStyle name="Percent 2 2 3 2" xfId="91" xr:uid="{00000000-0005-0000-0000-00006A000000}"/>
    <cellStyle name="Percent 3 2" xfId="74" xr:uid="{00000000-0005-0000-0000-00006B000000}"/>
    <cellStyle name="Percent 3 2 2" xfId="108" xr:uid="{00000000-0005-0000-0000-00006C000000}"/>
    <cellStyle name="Title" xfId="75" builtinId="15" customBuiltin="1"/>
    <cellStyle name="Total 2" xfId="76" xr:uid="{00000000-0005-0000-0000-00006E000000}"/>
    <cellStyle name="Warning Text 2" xfId="77" xr:uid="{00000000-0005-0000-0000-00006F000000}"/>
  </cellStyles>
  <dxfs count="1">
    <dxf>
      <fill>
        <patternFill>
          <bgColor rgb="FFFF00FF"/>
        </patternFill>
      </fill>
    </dxf>
  </dxfs>
  <tableStyles count="0" defaultTableStyle="TableStyleMedium9" defaultPivotStyle="PivotStyleLight16"/>
  <colors>
    <mruColors>
      <color rgb="FF66FF99"/>
      <color rgb="FFDDDDDD"/>
      <color rgb="FFFF00FF"/>
      <color rgb="FF99FFCC"/>
      <color rgb="FF66CCFF"/>
      <color rgb="FF33CCCC"/>
      <color rgb="FFC391F9"/>
      <color rgb="FFA065F7"/>
      <color rgb="FFCC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2"/>
  <sheetViews>
    <sheetView tabSelected="1" view="pageBreakPreview" zoomScaleNormal="110" zoomScaleSheetLayoutView="100" workbookViewId="0">
      <selection activeCell="D7" sqref="D7"/>
    </sheetView>
  </sheetViews>
  <sheetFormatPr defaultColWidth="9.140625" defaultRowHeight="15" x14ac:dyDescent="0.2"/>
  <cols>
    <col min="1" max="1" width="7.5703125" style="4" customWidth="1"/>
    <col min="2" max="2" width="32.7109375" style="4" customWidth="1"/>
    <col min="3" max="3" width="15.140625" style="4" customWidth="1"/>
    <col min="4" max="4" width="54.7109375" style="4" customWidth="1"/>
    <col min="5" max="16384" width="9.140625" style="4"/>
  </cols>
  <sheetData>
    <row r="1" spans="1:5" ht="18.75" customHeight="1" x14ac:dyDescent="0.25">
      <c r="A1" s="13" t="s">
        <v>966</v>
      </c>
      <c r="B1" s="12"/>
      <c r="C1" s="12"/>
      <c r="D1" s="12"/>
      <c r="E1" s="12"/>
    </row>
    <row r="2" spans="1:5" ht="18.75" customHeight="1" x14ac:dyDescent="0.25">
      <c r="A2" s="13" t="s">
        <v>967</v>
      </c>
      <c r="B2" s="12"/>
      <c r="C2" s="12"/>
      <c r="D2" s="12"/>
      <c r="E2" s="12"/>
    </row>
    <row r="3" spans="1:5" ht="18.75" customHeight="1" x14ac:dyDescent="0.25">
      <c r="A3" s="13" t="s">
        <v>974</v>
      </c>
      <c r="B3" s="12"/>
      <c r="C3" s="12"/>
      <c r="D3" s="12"/>
      <c r="E3" s="12"/>
    </row>
    <row r="4" spans="1:5" ht="18.75" customHeight="1" x14ac:dyDescent="0.25">
      <c r="A4" s="13" t="s">
        <v>968</v>
      </c>
      <c r="B4" s="12"/>
      <c r="C4" s="12"/>
      <c r="D4" s="12"/>
      <c r="E4" s="12"/>
    </row>
    <row r="5" spans="1:5" ht="18.75" customHeight="1" x14ac:dyDescent="0.25">
      <c r="A5" s="13" t="s">
        <v>973</v>
      </c>
      <c r="B5" s="12"/>
      <c r="C5" s="12"/>
      <c r="D5" s="12"/>
      <c r="E5" s="12"/>
    </row>
    <row r="6" spans="1:5" ht="18.75" customHeight="1" thickBot="1" x14ac:dyDescent="0.25">
      <c r="A6" s="11"/>
      <c r="B6" s="12"/>
      <c r="C6" s="12"/>
      <c r="D6" s="12"/>
      <c r="E6" s="12"/>
    </row>
    <row r="7" spans="1:5" ht="18.75" customHeight="1" thickBot="1" x14ac:dyDescent="0.25">
      <c r="A7" s="326" t="s">
        <v>346</v>
      </c>
      <c r="B7" s="12" t="s">
        <v>348</v>
      </c>
      <c r="C7" s="12"/>
      <c r="D7" s="85"/>
      <c r="E7" s="12"/>
    </row>
    <row r="8" spans="1:5" x14ac:dyDescent="0.2">
      <c r="A8" s="327"/>
      <c r="B8" s="118" t="s">
        <v>616</v>
      </c>
      <c r="C8" s="118"/>
      <c r="D8" s="118"/>
      <c r="E8" s="118"/>
    </row>
    <row r="9" spans="1:5" ht="18.75" customHeight="1" thickBot="1" x14ac:dyDescent="0.25">
      <c r="A9" s="328"/>
      <c r="B9" s="12"/>
      <c r="C9" s="12"/>
      <c r="D9" s="12"/>
      <c r="E9" s="12"/>
    </row>
    <row r="10" spans="1:5" ht="18.75" customHeight="1" thickBot="1" x14ac:dyDescent="0.25">
      <c r="A10" s="326" t="s">
        <v>347</v>
      </c>
      <c r="B10" s="12" t="s">
        <v>368</v>
      </c>
      <c r="C10" s="12"/>
      <c r="D10" s="85"/>
      <c r="E10" s="12"/>
    </row>
    <row r="11" spans="1:5" ht="18.75" customHeight="1" thickBot="1" x14ac:dyDescent="0.25">
      <c r="A11" s="328"/>
      <c r="B11" s="12"/>
      <c r="C11" s="12"/>
      <c r="D11" s="12"/>
      <c r="E11" s="12"/>
    </row>
    <row r="12" spans="1:5" ht="18.75" customHeight="1" thickBot="1" x14ac:dyDescent="0.25">
      <c r="A12" s="329" t="s">
        <v>349</v>
      </c>
      <c r="B12" s="12" t="s">
        <v>417</v>
      </c>
      <c r="C12" s="12"/>
      <c r="D12" s="85"/>
      <c r="E12" s="12"/>
    </row>
    <row r="13" spans="1:5" ht="18.75" customHeight="1" thickBot="1" x14ac:dyDescent="0.25">
      <c r="A13" s="330"/>
      <c r="B13" s="12"/>
      <c r="C13" s="12"/>
      <c r="D13" s="12"/>
      <c r="E13" s="12"/>
    </row>
    <row r="14" spans="1:5" ht="18.75" customHeight="1" thickBot="1" x14ac:dyDescent="0.25">
      <c r="A14" s="330" t="s">
        <v>350</v>
      </c>
      <c r="B14" s="12" t="s">
        <v>416</v>
      </c>
      <c r="C14" s="12"/>
      <c r="D14" s="85"/>
      <c r="E14" s="12"/>
    </row>
    <row r="15" spans="1:5" ht="18.75" customHeight="1" thickBot="1" x14ac:dyDescent="0.25">
      <c r="A15" s="330"/>
      <c r="B15" s="12"/>
      <c r="C15" s="12"/>
      <c r="D15" s="12"/>
      <c r="E15" s="12"/>
    </row>
    <row r="16" spans="1:5" ht="18.75" customHeight="1" thickBot="1" x14ac:dyDescent="0.25">
      <c r="A16" s="330" t="s">
        <v>351</v>
      </c>
      <c r="B16" s="12" t="s">
        <v>415</v>
      </c>
      <c r="C16" s="12"/>
      <c r="D16" s="163"/>
      <c r="E16" s="12"/>
    </row>
    <row r="17" spans="1:6" ht="18.75" customHeight="1" thickBot="1" x14ac:dyDescent="0.25">
      <c r="A17" s="330"/>
      <c r="B17" s="12"/>
      <c r="C17" s="12"/>
      <c r="D17" s="12"/>
      <c r="E17" s="12"/>
    </row>
    <row r="18" spans="1:6" ht="18.75" customHeight="1" thickBot="1" x14ac:dyDescent="0.25">
      <c r="A18" s="329" t="s">
        <v>418</v>
      </c>
      <c r="B18" s="12" t="s">
        <v>352</v>
      </c>
      <c r="C18" s="12"/>
      <c r="D18" s="85"/>
      <c r="E18" s="12"/>
    </row>
    <row r="19" spans="1:6" ht="18.75" customHeight="1" thickBot="1" x14ac:dyDescent="0.25">
      <c r="A19" s="330"/>
      <c r="B19" s="12"/>
      <c r="C19" s="12"/>
      <c r="D19" s="12"/>
      <c r="E19" s="12"/>
    </row>
    <row r="20" spans="1:6" ht="18.75" customHeight="1" thickBot="1" x14ac:dyDescent="0.25">
      <c r="A20" s="329" t="s">
        <v>419</v>
      </c>
      <c r="B20" s="12" t="s">
        <v>353</v>
      </c>
      <c r="C20" s="12"/>
      <c r="D20" s="85"/>
      <c r="E20" s="12"/>
    </row>
    <row r="21" spans="1:6" ht="15.75" thickBot="1" x14ac:dyDescent="0.25">
      <c r="A21" s="330"/>
      <c r="B21" s="12"/>
      <c r="C21" s="12"/>
      <c r="D21" s="12"/>
      <c r="E21" s="12"/>
    </row>
    <row r="22" spans="1:6" ht="18.75" customHeight="1" thickBot="1" x14ac:dyDescent="0.25">
      <c r="A22" s="329" t="s">
        <v>420</v>
      </c>
      <c r="B22" s="12" t="s">
        <v>354</v>
      </c>
      <c r="C22" s="12"/>
      <c r="D22" s="85"/>
      <c r="E22" s="12"/>
    </row>
    <row r="23" spans="1:6" x14ac:dyDescent="0.2">
      <c r="A23" s="329"/>
      <c r="B23" s="313" t="s">
        <v>895</v>
      </c>
      <c r="C23" s="12"/>
      <c r="D23" s="12"/>
      <c r="E23" s="12"/>
    </row>
    <row r="24" spans="1:6" ht="15.75" thickBot="1" x14ac:dyDescent="0.25">
      <c r="A24" s="328"/>
      <c r="B24" s="12"/>
      <c r="C24" s="12"/>
      <c r="D24" s="12"/>
      <c r="E24" s="12"/>
    </row>
    <row r="25" spans="1:6" ht="15.75" thickBot="1" x14ac:dyDescent="0.25">
      <c r="A25" s="329" t="s">
        <v>961</v>
      </c>
      <c r="B25" s="12" t="s">
        <v>136</v>
      </c>
      <c r="C25" s="12"/>
      <c r="D25" s="40"/>
      <c r="E25" s="12"/>
      <c r="F25" s="314"/>
    </row>
    <row r="26" spans="1:6" ht="15.75" thickBot="1" x14ac:dyDescent="0.25">
      <c r="A26" s="329"/>
      <c r="B26" s="18"/>
      <c r="C26" s="12"/>
      <c r="D26" s="12"/>
      <c r="E26" s="12"/>
    </row>
    <row r="27" spans="1:6" ht="15.75" hidden="1" thickBot="1" x14ac:dyDescent="0.25">
      <c r="A27" s="329"/>
      <c r="B27" s="18"/>
      <c r="C27" s="12"/>
      <c r="D27" s="12"/>
      <c r="E27" s="12"/>
    </row>
    <row r="28" spans="1:6" ht="15.75" thickBot="1" x14ac:dyDescent="0.25">
      <c r="A28" s="329" t="s">
        <v>660</v>
      </c>
      <c r="B28" s="12" t="s">
        <v>369</v>
      </c>
      <c r="C28" s="12"/>
      <c r="D28" s="40"/>
      <c r="E28" s="12"/>
    </row>
    <row r="29" spans="1:6" ht="15.75" thickBot="1" x14ac:dyDescent="0.25">
      <c r="A29" s="329"/>
      <c r="B29" s="12"/>
      <c r="C29" s="12"/>
      <c r="D29" s="12"/>
      <c r="E29" s="12"/>
    </row>
    <row r="30" spans="1:6" ht="15.75" thickBot="1" x14ac:dyDescent="0.25">
      <c r="A30" s="329" t="s">
        <v>962</v>
      </c>
      <c r="B30" s="12" t="s">
        <v>661</v>
      </c>
      <c r="C30" s="12"/>
      <c r="D30" s="85"/>
      <c r="E30" s="12"/>
    </row>
    <row r="31" spans="1:6" x14ac:dyDescent="0.2">
      <c r="A31" s="23"/>
      <c r="B31" s="12"/>
      <c r="C31" s="12"/>
      <c r="D31" s="12"/>
      <c r="E31" s="12"/>
    </row>
    <row r="32" spans="1:6" x14ac:dyDescent="0.2">
      <c r="A32" s="12"/>
      <c r="B32" s="12"/>
      <c r="C32" s="12"/>
      <c r="D32" s="12"/>
      <c r="E32" s="12"/>
    </row>
  </sheetData>
  <sheetProtection algorithmName="SHA-512" hashValue="EaMyacPEdH+pXkX2wmfFTdHfX9bai38Ra9E0ZV/a0Q/PKuH7h3J5fPAiwP5Bi3uhyGSRgpfqnz3M1NzRLYOK5A==" saltValue="GR/yic5yrQSawdgTIe8yjQ==" spinCount="100000" sheet="1" selectLockedCells="1"/>
  <dataValidations count="2">
    <dataValidation type="list" allowBlank="1" showInputMessage="1" showErrorMessage="1" sqref="D25" xr:uid="{B235343A-3063-43ED-A0A2-671038CDB647}">
      <formula1>"Private Practice, Hospital/Health System, Academic"</formula1>
    </dataValidation>
    <dataValidation type="list" allowBlank="1" showInputMessage="1" showErrorMessage="1" sqref="D28" xr:uid="{B370B23A-451D-4262-AA1F-6A5BE0DA90DE}">
      <formula1>"Metropolitan (Fewer than 250‚000), Metropolitan (250‚001-1‚000‚000), Metropolitan (More than 1‚000‚000)"</formula1>
    </dataValidation>
  </dataValidations>
  <pageMargins left="0.7" right="0.7" top="0.75" bottom="0.75" header="0.3" footer="0.3"/>
  <pageSetup scale="98" orientation="landscape" r:id="rId1"/>
  <ignoredErrors>
    <ignoredError sqref="A7 A10:A22 A25:A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Ref!$A$2:$A$58</xm:f>
          </x14:formula1>
          <xm:sqref>D14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E203"/>
  <sheetViews>
    <sheetView zoomScale="55" zoomScaleNormal="55" workbookViewId="0">
      <selection sqref="A1:XFD1048576"/>
    </sheetView>
  </sheetViews>
  <sheetFormatPr defaultColWidth="9.140625" defaultRowHeight="14.25" x14ac:dyDescent="0.2"/>
  <cols>
    <col min="1" max="5" width="15.7109375" style="171" customWidth="1"/>
    <col min="6" max="6" width="16.85546875" style="171" customWidth="1"/>
    <col min="7" max="10" width="15.7109375" style="171" customWidth="1"/>
    <col min="11" max="11" width="17.85546875" style="171" customWidth="1"/>
    <col min="12" max="15" width="15.7109375" style="171" customWidth="1"/>
    <col min="16" max="16" width="15.7109375" style="193" customWidth="1"/>
    <col min="17" max="20" width="15.7109375" style="171" customWidth="1"/>
    <col min="21" max="21" width="17.28515625" style="171" customWidth="1"/>
    <col min="22" max="36" width="15.7109375" style="171" customWidth="1"/>
    <col min="37" max="37" width="19.7109375" style="171" customWidth="1"/>
    <col min="38" max="56" width="15.7109375" style="171" customWidth="1"/>
    <col min="57" max="57" width="31.28515625" style="171" customWidth="1"/>
    <col min="58" max="58" width="26.28515625" style="171" customWidth="1"/>
    <col min="59" max="59" width="25.28515625" style="171" customWidth="1"/>
    <col min="60" max="60" width="21.28515625" style="171" customWidth="1"/>
    <col min="61" max="61" width="21.5703125" style="171" customWidth="1"/>
    <col min="62" max="62" width="15.7109375" style="171" customWidth="1"/>
    <col min="63" max="63" width="20.28515625" style="171" customWidth="1"/>
    <col min="64" max="64" width="20.42578125" style="171" customWidth="1"/>
    <col min="65" max="65" width="20.85546875" style="171" customWidth="1"/>
    <col min="66" max="74" width="15.7109375" style="171" customWidth="1"/>
    <col min="75" max="75" width="17.5703125" style="171" customWidth="1"/>
    <col min="76" max="77" width="15.7109375" style="171" customWidth="1"/>
    <col min="78" max="78" width="25.85546875" style="171" bestFit="1" customWidth="1"/>
    <col min="79" max="126" width="15.7109375" style="171" customWidth="1"/>
    <col min="127" max="127" width="16.7109375" style="171" customWidth="1"/>
    <col min="128" max="128" width="16.85546875" style="171" customWidth="1"/>
    <col min="129" max="134" width="15.7109375" style="171" customWidth="1"/>
    <col min="135" max="135" width="13.5703125" style="171" customWidth="1"/>
    <col min="136" max="222" width="15.7109375" style="171" customWidth="1"/>
    <col min="223" max="223" width="9.140625" style="171"/>
    <col min="224" max="224" width="13.28515625" style="171" customWidth="1"/>
    <col min="225" max="225" width="11" style="171" bestFit="1" customWidth="1"/>
    <col min="226" max="226" width="9.140625" style="171"/>
    <col min="227" max="227" width="12" style="171" customWidth="1"/>
    <col min="228" max="16384" width="9.140625" style="171"/>
  </cols>
  <sheetData>
    <row r="1" spans="1:239" ht="15" x14ac:dyDescent="0.25">
      <c r="M1" s="172" t="s">
        <v>599</v>
      </c>
      <c r="N1" s="173"/>
      <c r="O1" s="173"/>
      <c r="P1" s="174"/>
      <c r="Q1" s="174"/>
      <c r="R1" s="175"/>
      <c r="S1" s="175"/>
    </row>
    <row r="2" spans="1:239" ht="15" x14ac:dyDescent="0.25">
      <c r="A2" s="176" t="s">
        <v>367</v>
      </c>
      <c r="B2" s="177"/>
      <c r="C2" s="177"/>
      <c r="D2" s="177"/>
      <c r="E2" s="177"/>
      <c r="F2" s="177"/>
      <c r="G2" s="177"/>
      <c r="H2" s="177"/>
      <c r="I2" s="178"/>
      <c r="J2" s="178"/>
      <c r="K2" s="178"/>
      <c r="M2" s="179" t="s">
        <v>572</v>
      </c>
      <c r="N2" s="180"/>
      <c r="O2" s="180"/>
      <c r="P2" s="180"/>
      <c r="Q2" s="180"/>
      <c r="S2" s="181" t="s">
        <v>746</v>
      </c>
      <c r="T2" s="181"/>
    </row>
    <row r="3" spans="1:239" ht="15" x14ac:dyDescent="0.25">
      <c r="A3" s="182">
        <v>1</v>
      </c>
      <c r="B3" s="182">
        <v>2</v>
      </c>
      <c r="C3" s="182">
        <v>3</v>
      </c>
      <c r="D3" s="182">
        <v>4</v>
      </c>
      <c r="E3" s="182">
        <v>5</v>
      </c>
      <c r="F3" s="182">
        <v>6</v>
      </c>
      <c r="G3" s="182">
        <v>7</v>
      </c>
      <c r="H3" s="182">
        <v>8</v>
      </c>
      <c r="I3" s="183" t="s">
        <v>639</v>
      </c>
      <c r="J3" s="183" t="s">
        <v>642</v>
      </c>
      <c r="K3" s="183">
        <v>10</v>
      </c>
      <c r="M3" s="184" t="s">
        <v>760</v>
      </c>
      <c r="N3" s="185" t="s">
        <v>761</v>
      </c>
      <c r="O3" s="185"/>
      <c r="P3" s="185"/>
    </row>
    <row r="4" spans="1:239" s="188" customFormat="1" ht="39.75" customHeight="1" x14ac:dyDescent="0.2">
      <c r="A4" s="186" t="s">
        <v>421</v>
      </c>
      <c r="B4" s="186" t="s">
        <v>422</v>
      </c>
      <c r="C4" s="186" t="s">
        <v>412</v>
      </c>
      <c r="D4" s="186" t="s">
        <v>413</v>
      </c>
      <c r="E4" s="186" t="s">
        <v>414</v>
      </c>
      <c r="F4" s="186" t="s">
        <v>423</v>
      </c>
      <c r="G4" s="186" t="s">
        <v>424</v>
      </c>
      <c r="H4" s="186" t="s">
        <v>425</v>
      </c>
      <c r="I4" s="187" t="s">
        <v>640</v>
      </c>
      <c r="J4" s="187" t="s">
        <v>641</v>
      </c>
      <c r="K4" s="187" t="s">
        <v>662</v>
      </c>
      <c r="Q4" s="189"/>
      <c r="S4" s="353" t="s">
        <v>759</v>
      </c>
      <c r="T4" s="353"/>
      <c r="U4" s="353"/>
      <c r="CS4" s="190"/>
      <c r="CT4" s="190"/>
      <c r="CU4" s="190"/>
      <c r="FN4" s="191"/>
      <c r="FO4" s="191"/>
      <c r="FP4" s="191"/>
    </row>
    <row r="5" spans="1:239" ht="14.25" customHeight="1" x14ac:dyDescent="0.2">
      <c r="A5" s="171">
        <f>'Contact Data'!D7</f>
        <v>0</v>
      </c>
      <c r="B5" s="171">
        <f>'Contact Data'!D10</f>
        <v>0</v>
      </c>
      <c r="C5" s="171">
        <f>'Contact Data'!D12</f>
        <v>0</v>
      </c>
      <c r="D5" s="171">
        <f>'Contact Data'!D14</f>
        <v>0</v>
      </c>
      <c r="E5" s="171">
        <f>'Contact Data'!D16</f>
        <v>0</v>
      </c>
      <c r="F5" s="171">
        <f>'Contact Data'!D18</f>
        <v>0</v>
      </c>
      <c r="G5" s="171">
        <f>'Contact Data'!D20</f>
        <v>0</v>
      </c>
      <c r="H5" s="171">
        <f>'Contact Data'!D22</f>
        <v>0</v>
      </c>
      <c r="I5" s="171">
        <f>+'Contact Data'!D25</f>
        <v>0</v>
      </c>
      <c r="J5" s="171">
        <f>+'Contact Data'!D28</f>
        <v>0</v>
      </c>
      <c r="K5" s="171">
        <f>+'Contact Data'!D30</f>
        <v>0</v>
      </c>
      <c r="M5" s="192" t="s">
        <v>652</v>
      </c>
      <c r="P5" s="171"/>
      <c r="Q5" s="193"/>
      <c r="Z5" s="190"/>
      <c r="AA5" s="190"/>
      <c r="AB5" s="190"/>
      <c r="CS5" s="190"/>
      <c r="CT5" s="190"/>
      <c r="CU5" s="190"/>
      <c r="FN5" s="191"/>
      <c r="FO5" s="191"/>
      <c r="FP5" s="191"/>
      <c r="GZ5" s="190"/>
      <c r="HA5" s="190"/>
      <c r="HB5" s="190"/>
      <c r="HC5" s="190"/>
      <c r="HD5" s="190"/>
      <c r="HE5" s="190"/>
    </row>
    <row r="6" spans="1:239" ht="15" customHeight="1" x14ac:dyDescent="0.2">
      <c r="Q6" s="193"/>
      <c r="Y6" s="190"/>
      <c r="Z6" s="190"/>
      <c r="AA6" s="190"/>
      <c r="CR6" s="190"/>
      <c r="CS6" s="190"/>
      <c r="CT6" s="190"/>
      <c r="FM6" s="191"/>
      <c r="FN6" s="191"/>
      <c r="FO6" s="191"/>
      <c r="GY6" s="190"/>
      <c r="GZ6" s="190"/>
      <c r="HA6" s="190"/>
      <c r="HB6" s="190"/>
      <c r="HC6" s="190"/>
      <c r="HD6" s="190"/>
    </row>
    <row r="7" spans="1:239" x14ac:dyDescent="0.2">
      <c r="A7" s="176" t="s">
        <v>680</v>
      </c>
      <c r="B7" s="177"/>
      <c r="C7" s="177"/>
      <c r="D7" s="177"/>
      <c r="E7" s="177"/>
      <c r="F7" s="177"/>
      <c r="G7" s="177"/>
      <c r="H7" s="194"/>
      <c r="I7" s="195"/>
      <c r="J7" s="195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7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96" t="s">
        <v>49</v>
      </c>
      <c r="AO7" s="178"/>
      <c r="AP7" s="178"/>
      <c r="AQ7" s="178"/>
      <c r="AR7" s="178"/>
      <c r="AS7" s="178"/>
      <c r="AT7" s="178"/>
      <c r="AU7" s="361" t="s">
        <v>768</v>
      </c>
      <c r="AV7" s="361"/>
      <c r="AW7" s="361"/>
      <c r="AX7" s="361"/>
      <c r="AY7" s="361" t="s">
        <v>841</v>
      </c>
      <c r="AZ7" s="361"/>
      <c r="BA7" s="361"/>
      <c r="BB7" s="361"/>
      <c r="BC7" s="178"/>
      <c r="BD7" s="178"/>
      <c r="BE7" s="178"/>
      <c r="BF7" s="178"/>
      <c r="BG7" s="178"/>
      <c r="BH7" s="178"/>
      <c r="BI7" s="178"/>
      <c r="BJ7" s="357" t="s">
        <v>511</v>
      </c>
      <c r="BK7" s="357"/>
      <c r="BL7" s="357"/>
      <c r="BM7" s="357"/>
      <c r="BN7" s="357"/>
      <c r="BO7" s="357"/>
      <c r="BP7" s="357"/>
      <c r="BQ7" s="357"/>
      <c r="BR7" s="357"/>
      <c r="BS7" s="357"/>
      <c r="BT7" s="357"/>
      <c r="BU7" s="357"/>
      <c r="BV7" s="361" t="s">
        <v>510</v>
      </c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361" t="s">
        <v>512</v>
      </c>
      <c r="CI7" s="361"/>
      <c r="CJ7" s="361"/>
      <c r="CK7" s="361"/>
      <c r="CL7" s="361"/>
      <c r="CM7" s="361"/>
      <c r="CN7" s="178"/>
      <c r="CO7" s="178"/>
      <c r="CP7" s="178"/>
      <c r="CQ7" s="178"/>
      <c r="CR7" s="178"/>
      <c r="CS7" s="178"/>
      <c r="CT7" s="177"/>
      <c r="CU7" s="177"/>
      <c r="CV7" s="177"/>
      <c r="CW7" s="178"/>
      <c r="CX7" s="178"/>
      <c r="CY7" s="177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7"/>
      <c r="DL7" s="178"/>
      <c r="DM7" s="178"/>
      <c r="DN7" s="178"/>
      <c r="DO7" s="357" t="s">
        <v>249</v>
      </c>
      <c r="DP7" s="357"/>
      <c r="DQ7" s="357"/>
      <c r="DR7" s="357"/>
      <c r="DS7" s="357"/>
      <c r="DT7" s="357"/>
      <c r="DU7" s="357"/>
      <c r="DV7" s="357"/>
      <c r="DW7" s="357"/>
      <c r="DX7" s="178"/>
      <c r="DY7" s="178"/>
      <c r="DZ7" s="178"/>
      <c r="EA7" s="178"/>
      <c r="EB7" s="178" t="s">
        <v>248</v>
      </c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357"/>
      <c r="GF7" s="357"/>
      <c r="GG7" s="197"/>
      <c r="GH7" s="197"/>
      <c r="GI7" s="197"/>
      <c r="GJ7" s="197"/>
      <c r="GK7" s="197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 t="s">
        <v>870</v>
      </c>
      <c r="HO7" s="178"/>
      <c r="HP7" s="178"/>
      <c r="HQ7" s="178"/>
      <c r="HR7" s="178"/>
      <c r="HS7" s="178"/>
      <c r="HT7" s="178" t="s">
        <v>479</v>
      </c>
      <c r="HU7" s="178"/>
      <c r="HV7" s="178"/>
      <c r="HW7" s="178"/>
      <c r="HX7" s="178"/>
      <c r="HY7" s="178"/>
      <c r="HZ7" s="178"/>
      <c r="IA7" s="178"/>
      <c r="IB7" s="178"/>
      <c r="IC7" s="178"/>
      <c r="ID7" s="184"/>
      <c r="IE7" s="184"/>
    </row>
    <row r="8" spans="1:239" s="210" customFormat="1" x14ac:dyDescent="0.2">
      <c r="A8" s="199">
        <v>8</v>
      </c>
      <c r="B8" s="200"/>
      <c r="C8" s="199"/>
      <c r="D8" s="199"/>
      <c r="E8" s="199"/>
      <c r="F8" s="199"/>
      <c r="G8" s="199"/>
      <c r="H8" s="201"/>
      <c r="I8" s="200">
        <v>1</v>
      </c>
      <c r="J8" s="200">
        <v>2</v>
      </c>
      <c r="K8" s="200">
        <v>3</v>
      </c>
      <c r="L8" s="350">
        <v>4</v>
      </c>
      <c r="M8" s="351"/>
      <c r="N8" s="351"/>
      <c r="O8" s="351"/>
      <c r="P8" s="351"/>
      <c r="Q8" s="351"/>
      <c r="R8" s="351"/>
      <c r="S8" s="352"/>
      <c r="T8" s="182">
        <v>5</v>
      </c>
      <c r="U8" s="182">
        <v>6</v>
      </c>
      <c r="V8" s="201">
        <v>7</v>
      </c>
      <c r="W8" s="200">
        <v>9</v>
      </c>
      <c r="X8" s="194"/>
      <c r="Y8" s="194"/>
      <c r="Z8" s="202">
        <v>10</v>
      </c>
      <c r="AA8" s="183">
        <v>11</v>
      </c>
      <c r="AB8" s="183" t="s">
        <v>603</v>
      </c>
      <c r="AC8" s="183" t="s">
        <v>607</v>
      </c>
      <c r="AD8" s="183">
        <v>13</v>
      </c>
      <c r="AE8" s="183">
        <v>14</v>
      </c>
      <c r="AF8" s="183">
        <v>15</v>
      </c>
      <c r="AG8" s="183">
        <v>16</v>
      </c>
      <c r="AH8" s="183">
        <v>17</v>
      </c>
      <c r="AI8" s="183">
        <v>18</v>
      </c>
      <c r="AJ8" s="183">
        <v>19</v>
      </c>
      <c r="AK8" s="183">
        <v>20</v>
      </c>
      <c r="AL8" s="183">
        <v>21</v>
      </c>
      <c r="AM8" s="183">
        <v>22</v>
      </c>
      <c r="AN8" s="183" t="s">
        <v>577</v>
      </c>
      <c r="AO8" s="203" t="s">
        <v>578</v>
      </c>
      <c r="AP8" s="201" t="s">
        <v>579</v>
      </c>
      <c r="AQ8" s="203" t="s">
        <v>580</v>
      </c>
      <c r="AR8" s="201">
        <v>3</v>
      </c>
      <c r="AS8" s="201">
        <v>4</v>
      </c>
      <c r="AT8" s="201" t="s">
        <v>581</v>
      </c>
      <c r="AU8" s="354" t="s">
        <v>582</v>
      </c>
      <c r="AV8" s="355"/>
      <c r="AW8" s="355"/>
      <c r="AX8" s="356"/>
      <c r="AY8" s="354" t="s">
        <v>582</v>
      </c>
      <c r="AZ8" s="355"/>
      <c r="BA8" s="355"/>
      <c r="BB8" s="356"/>
      <c r="BC8" s="354" t="s">
        <v>583</v>
      </c>
      <c r="BD8" s="355"/>
      <c r="BE8" s="356"/>
      <c r="BF8" s="354" t="s">
        <v>584</v>
      </c>
      <c r="BG8" s="356"/>
      <c r="BH8" s="203" t="s">
        <v>585</v>
      </c>
      <c r="BI8" s="201">
        <v>7</v>
      </c>
      <c r="BJ8" s="204">
        <v>8</v>
      </c>
      <c r="BK8" s="205"/>
      <c r="BL8" s="205"/>
      <c r="BM8" s="205"/>
      <c r="BN8" s="205"/>
      <c r="BO8" s="205"/>
      <c r="BP8" s="205"/>
      <c r="BQ8" s="205"/>
      <c r="BR8" s="205"/>
      <c r="BS8" s="205"/>
      <c r="BT8" s="205"/>
      <c r="BU8" s="206"/>
      <c r="BV8" s="354">
        <v>9</v>
      </c>
      <c r="BW8" s="355"/>
      <c r="BX8" s="355"/>
      <c r="BY8" s="355"/>
      <c r="BZ8" s="355"/>
      <c r="CA8" s="355"/>
      <c r="CB8" s="355"/>
      <c r="CC8" s="355"/>
      <c r="CD8" s="355"/>
      <c r="CE8" s="355"/>
      <c r="CF8" s="355"/>
      <c r="CG8" s="356"/>
      <c r="CH8" s="354">
        <v>10</v>
      </c>
      <c r="CI8" s="355"/>
      <c r="CJ8" s="355"/>
      <c r="CK8" s="355"/>
      <c r="CL8" s="355"/>
      <c r="CM8" s="356"/>
      <c r="CN8" s="201">
        <v>11</v>
      </c>
      <c r="CO8" s="201" t="s">
        <v>603</v>
      </c>
      <c r="CP8" s="201" t="s">
        <v>607</v>
      </c>
      <c r="CQ8" s="201" t="s">
        <v>608</v>
      </c>
      <c r="CR8" s="201">
        <v>13</v>
      </c>
      <c r="CS8" s="201" t="s">
        <v>630</v>
      </c>
      <c r="CT8" s="200" t="s">
        <v>775</v>
      </c>
      <c r="CU8" s="200" t="s">
        <v>631</v>
      </c>
      <c r="CV8" s="200" t="s">
        <v>776</v>
      </c>
      <c r="CW8" s="201">
        <v>16</v>
      </c>
      <c r="CX8" s="183">
        <v>17</v>
      </c>
      <c r="CY8" s="195"/>
      <c r="CZ8" s="183">
        <v>18</v>
      </c>
      <c r="DA8" s="354" t="s">
        <v>586</v>
      </c>
      <c r="DB8" s="356"/>
      <c r="DC8" s="354" t="s">
        <v>587</v>
      </c>
      <c r="DD8" s="356"/>
      <c r="DE8" s="354" t="s">
        <v>588</v>
      </c>
      <c r="DF8" s="355"/>
      <c r="DG8" s="355"/>
      <c r="DH8" s="355"/>
      <c r="DI8" s="356"/>
      <c r="DJ8" s="203" t="s">
        <v>589</v>
      </c>
      <c r="DK8" s="195"/>
      <c r="DL8" s="203">
        <v>21</v>
      </c>
      <c r="DM8" s="201"/>
      <c r="DN8" s="201">
        <v>22</v>
      </c>
      <c r="DO8" s="354">
        <v>23</v>
      </c>
      <c r="DP8" s="355"/>
      <c r="DQ8" s="355"/>
      <c r="DR8" s="355"/>
      <c r="DS8" s="355"/>
      <c r="DT8" s="355"/>
      <c r="DU8" s="355"/>
      <c r="DV8" s="355"/>
      <c r="DW8" s="356"/>
      <c r="DX8" s="204">
        <v>23</v>
      </c>
      <c r="DY8" s="205"/>
      <c r="DZ8" s="205"/>
      <c r="EA8" s="205"/>
      <c r="EB8" s="205"/>
      <c r="EC8" s="205"/>
      <c r="ED8" s="205"/>
      <c r="EE8" s="205"/>
      <c r="EF8" s="206"/>
      <c r="EG8" s="354">
        <v>24</v>
      </c>
      <c r="EH8" s="356"/>
      <c r="EI8" s="201">
        <v>25</v>
      </c>
      <c r="EJ8" s="354">
        <v>26</v>
      </c>
      <c r="EK8" s="356"/>
      <c r="EL8" s="201">
        <v>27</v>
      </c>
      <c r="EM8" s="201">
        <v>28</v>
      </c>
      <c r="EN8" s="354" t="s">
        <v>814</v>
      </c>
      <c r="EO8" s="356"/>
      <c r="EP8" s="354" t="s">
        <v>815</v>
      </c>
      <c r="EQ8" s="356"/>
      <c r="ER8" s="354">
        <v>30</v>
      </c>
      <c r="ES8" s="356"/>
      <c r="ET8" s="183">
        <v>31</v>
      </c>
      <c r="EU8" s="354">
        <v>32</v>
      </c>
      <c r="EV8" s="356"/>
      <c r="EW8" s="183">
        <v>33</v>
      </c>
      <c r="EX8" s="183">
        <v>34</v>
      </c>
      <c r="EY8" s="183">
        <v>35</v>
      </c>
      <c r="EZ8" s="183">
        <v>36</v>
      </c>
      <c r="FA8" s="354">
        <v>37</v>
      </c>
      <c r="FB8" s="355"/>
      <c r="FC8" s="356"/>
      <c r="FD8" s="354">
        <v>38</v>
      </c>
      <c r="FE8" s="355"/>
      <c r="FF8" s="356"/>
      <c r="FG8" s="354">
        <v>39</v>
      </c>
      <c r="FH8" s="355"/>
      <c r="FI8" s="356"/>
      <c r="FJ8" s="204">
        <v>40</v>
      </c>
      <c r="FK8" s="205"/>
      <c r="FL8" s="205"/>
      <c r="FM8" s="205"/>
      <c r="FN8" s="178"/>
      <c r="FO8" s="178"/>
      <c r="FP8" s="178"/>
      <c r="FQ8" s="178"/>
      <c r="FR8" s="203">
        <v>41</v>
      </c>
      <c r="FS8" s="361"/>
      <c r="FT8" s="361"/>
      <c r="FU8" s="361"/>
      <c r="FV8" s="203"/>
      <c r="FW8" s="205">
        <v>42</v>
      </c>
      <c r="FX8" s="205"/>
      <c r="FY8" s="205"/>
      <c r="FZ8" s="205"/>
      <c r="GA8" s="206"/>
      <c r="GB8" s="354">
        <v>43</v>
      </c>
      <c r="GC8" s="355"/>
      <c r="GD8" s="356"/>
      <c r="GE8" s="375">
        <v>44</v>
      </c>
      <c r="GF8" s="376"/>
      <c r="GG8" s="200">
        <v>45</v>
      </c>
      <c r="GH8" s="197"/>
      <c r="GI8" s="197"/>
      <c r="GJ8" s="197"/>
      <c r="GK8" s="207"/>
      <c r="GL8" s="375">
        <v>46</v>
      </c>
      <c r="GM8" s="357"/>
      <c r="GN8" s="357"/>
      <c r="GO8" s="376"/>
      <c r="GP8" s="208" t="s">
        <v>822</v>
      </c>
      <c r="GQ8" s="375" t="s">
        <v>823</v>
      </c>
      <c r="GR8" s="357"/>
      <c r="GS8" s="357"/>
      <c r="GT8" s="357"/>
      <c r="GU8" s="376"/>
      <c r="GV8" s="375" t="s">
        <v>824</v>
      </c>
      <c r="GW8" s="357"/>
      <c r="GX8" s="357"/>
      <c r="GY8" s="355"/>
      <c r="GZ8" s="356"/>
      <c r="HA8" s="354" t="s">
        <v>825</v>
      </c>
      <c r="HB8" s="355"/>
      <c r="HC8" s="355"/>
      <c r="HD8" s="355"/>
      <c r="HE8" s="356"/>
      <c r="HF8" s="183">
        <v>48</v>
      </c>
      <c r="HG8" s="354">
        <v>49</v>
      </c>
      <c r="HH8" s="355"/>
      <c r="HI8" s="356"/>
      <c r="HJ8" s="201">
        <v>50</v>
      </c>
      <c r="HK8" s="183">
        <v>51</v>
      </c>
      <c r="HL8" s="183">
        <v>52</v>
      </c>
      <c r="HM8" s="183">
        <v>53</v>
      </c>
      <c r="HN8" s="203">
        <v>54</v>
      </c>
      <c r="HO8" s="203"/>
      <c r="HP8" s="203">
        <v>55</v>
      </c>
      <c r="HQ8" s="203">
        <v>56</v>
      </c>
      <c r="HR8" s="203">
        <v>57</v>
      </c>
      <c r="HS8" s="203">
        <v>58</v>
      </c>
      <c r="HT8" s="205">
        <v>59</v>
      </c>
      <c r="HU8" s="206"/>
      <c r="HV8" s="354">
        <v>60</v>
      </c>
      <c r="HW8" s="356"/>
      <c r="HX8" s="354">
        <v>61</v>
      </c>
      <c r="HY8" s="356"/>
      <c r="HZ8" s="354">
        <v>62</v>
      </c>
      <c r="IA8" s="356"/>
      <c r="IB8" s="201">
        <v>63</v>
      </c>
      <c r="IC8" s="201">
        <v>64</v>
      </c>
      <c r="ID8" s="209">
        <v>65</v>
      </c>
      <c r="IE8" s="209">
        <v>66</v>
      </c>
    </row>
    <row r="9" spans="1:239" ht="99.75" x14ac:dyDescent="0.2">
      <c r="A9" s="211" t="s">
        <v>148</v>
      </c>
      <c r="B9" s="212" t="s">
        <v>149</v>
      </c>
      <c r="C9" s="212" t="s">
        <v>206</v>
      </c>
      <c r="D9" s="212" t="s">
        <v>150</v>
      </c>
      <c r="E9" s="213" t="s">
        <v>151</v>
      </c>
      <c r="F9" s="213" t="s">
        <v>152</v>
      </c>
      <c r="G9" s="212" t="s">
        <v>153</v>
      </c>
      <c r="H9" s="214"/>
      <c r="I9" s="212" t="s">
        <v>371</v>
      </c>
      <c r="J9" s="212" t="s">
        <v>370</v>
      </c>
      <c r="K9" s="215" t="s">
        <v>154</v>
      </c>
      <c r="L9" s="215" t="s">
        <v>155</v>
      </c>
      <c r="M9" s="215" t="s">
        <v>156</v>
      </c>
      <c r="N9" s="215" t="s">
        <v>157</v>
      </c>
      <c r="O9" s="215" t="s">
        <v>481</v>
      </c>
      <c r="P9" s="215" t="s">
        <v>158</v>
      </c>
      <c r="Q9" s="216"/>
      <c r="R9" s="215" t="s">
        <v>159</v>
      </c>
      <c r="S9" s="215" t="s">
        <v>160</v>
      </c>
      <c r="T9" s="215" t="s">
        <v>161</v>
      </c>
      <c r="U9" s="215" t="s">
        <v>162</v>
      </c>
      <c r="V9" s="217" t="s">
        <v>827</v>
      </c>
      <c r="W9" s="215" t="s">
        <v>59</v>
      </c>
      <c r="X9" s="218"/>
      <c r="Y9" s="218"/>
      <c r="Z9" s="218" t="s">
        <v>559</v>
      </c>
      <c r="AA9" s="218" t="s">
        <v>528</v>
      </c>
      <c r="AB9" s="218" t="s">
        <v>560</v>
      </c>
      <c r="AC9" s="218" t="s">
        <v>561</v>
      </c>
      <c r="AD9" s="218" t="s">
        <v>531</v>
      </c>
      <c r="AE9" s="218" t="s">
        <v>532</v>
      </c>
      <c r="AF9" s="218" t="s">
        <v>533</v>
      </c>
      <c r="AG9" s="218" t="s">
        <v>534</v>
      </c>
      <c r="AH9" s="218" t="s">
        <v>535</v>
      </c>
      <c r="AI9" s="218" t="s">
        <v>536</v>
      </c>
      <c r="AJ9" s="218" t="s">
        <v>562</v>
      </c>
      <c r="AK9" s="218" t="s">
        <v>563</v>
      </c>
      <c r="AL9" s="218" t="s">
        <v>564</v>
      </c>
      <c r="AM9" s="218" t="s">
        <v>565</v>
      </c>
      <c r="AN9" s="219" t="s">
        <v>163</v>
      </c>
      <c r="AO9" s="220" t="s">
        <v>486</v>
      </c>
      <c r="AP9" s="220" t="s">
        <v>164</v>
      </c>
      <c r="AQ9" s="220" t="s">
        <v>487</v>
      </c>
      <c r="AR9" s="220" t="s">
        <v>165</v>
      </c>
      <c r="AS9" s="220" t="s">
        <v>166</v>
      </c>
      <c r="AT9" s="220" t="s">
        <v>167</v>
      </c>
      <c r="AU9" s="178" t="s">
        <v>130</v>
      </c>
      <c r="AV9" s="178" t="s">
        <v>358</v>
      </c>
      <c r="AW9" s="178" t="s">
        <v>359</v>
      </c>
      <c r="AX9" s="178" t="s">
        <v>409</v>
      </c>
      <c r="AY9" s="178" t="s">
        <v>130</v>
      </c>
      <c r="AZ9" s="178" t="s">
        <v>358</v>
      </c>
      <c r="BA9" s="178" t="s">
        <v>359</v>
      </c>
      <c r="BB9" s="178" t="s">
        <v>409</v>
      </c>
      <c r="BC9" s="178" t="s">
        <v>317</v>
      </c>
      <c r="BD9" s="178" t="s">
        <v>318</v>
      </c>
      <c r="BE9" s="178" t="s">
        <v>319</v>
      </c>
      <c r="BF9" s="178" t="s">
        <v>320</v>
      </c>
      <c r="BG9" s="220" t="s">
        <v>321</v>
      </c>
      <c r="BH9" s="178" t="s">
        <v>61</v>
      </c>
      <c r="BI9" s="220" t="s">
        <v>322</v>
      </c>
      <c r="BJ9" s="220" t="s">
        <v>208</v>
      </c>
      <c r="BK9" s="220" t="s">
        <v>168</v>
      </c>
      <c r="BL9" s="220" t="s">
        <v>169</v>
      </c>
      <c r="BM9" s="220" t="s">
        <v>170</v>
      </c>
      <c r="BN9" s="220" t="s">
        <v>171</v>
      </c>
      <c r="BO9" s="220" t="s">
        <v>172</v>
      </c>
      <c r="BP9" s="220" t="s">
        <v>173</v>
      </c>
      <c r="BQ9" s="220" t="s">
        <v>174</v>
      </c>
      <c r="BR9" s="220" t="s">
        <v>175</v>
      </c>
      <c r="BS9" s="220" t="s">
        <v>176</v>
      </c>
      <c r="BT9" s="220" t="s">
        <v>770</v>
      </c>
      <c r="BU9" s="220" t="s">
        <v>177</v>
      </c>
      <c r="BV9" s="220" t="s">
        <v>208</v>
      </c>
      <c r="BW9" s="220" t="s">
        <v>168</v>
      </c>
      <c r="BX9" s="220" t="s">
        <v>169</v>
      </c>
      <c r="BY9" s="220"/>
      <c r="BZ9" s="220" t="s">
        <v>170</v>
      </c>
      <c r="CA9" s="220" t="s">
        <v>171</v>
      </c>
      <c r="CB9" s="220" t="s">
        <v>172</v>
      </c>
      <c r="CC9" s="220" t="s">
        <v>173</v>
      </c>
      <c r="CD9" s="220" t="s">
        <v>174</v>
      </c>
      <c r="CE9" s="220" t="s">
        <v>175</v>
      </c>
      <c r="CF9" s="220" t="s">
        <v>176</v>
      </c>
      <c r="CG9" s="220" t="s">
        <v>177</v>
      </c>
      <c r="CH9" s="220" t="s">
        <v>178</v>
      </c>
      <c r="CI9" s="220" t="s">
        <v>179</v>
      </c>
      <c r="CJ9" s="220" t="s">
        <v>180</v>
      </c>
      <c r="CK9" s="220" t="s">
        <v>181</v>
      </c>
      <c r="CL9" s="220" t="s">
        <v>182</v>
      </c>
      <c r="CM9" s="220" t="s">
        <v>183</v>
      </c>
      <c r="CN9" s="220" t="s">
        <v>184</v>
      </c>
      <c r="CO9" s="220" t="s">
        <v>609</v>
      </c>
      <c r="CP9" s="220" t="s">
        <v>185</v>
      </c>
      <c r="CQ9" s="220" t="s">
        <v>610</v>
      </c>
      <c r="CR9" s="220" t="s">
        <v>186</v>
      </c>
      <c r="CS9" s="220" t="s">
        <v>773</v>
      </c>
      <c r="CT9" s="213" t="s">
        <v>777</v>
      </c>
      <c r="CU9" s="213" t="s">
        <v>774</v>
      </c>
      <c r="CV9" s="213" t="s">
        <v>778</v>
      </c>
      <c r="CW9" s="220" t="s">
        <v>187</v>
      </c>
      <c r="CX9" s="220" t="s">
        <v>188</v>
      </c>
      <c r="CY9" s="213"/>
      <c r="CZ9" s="220" t="s">
        <v>189</v>
      </c>
      <c r="DA9" s="220" t="s">
        <v>190</v>
      </c>
      <c r="DB9" s="220" t="s">
        <v>191</v>
      </c>
      <c r="DC9" s="220" t="s">
        <v>192</v>
      </c>
      <c r="DD9" s="220" t="s">
        <v>191</v>
      </c>
      <c r="DE9" s="220" t="s">
        <v>193</v>
      </c>
      <c r="DF9" s="220" t="s">
        <v>194</v>
      </c>
      <c r="DG9" s="220" t="s">
        <v>195</v>
      </c>
      <c r="DH9" s="220" t="s">
        <v>196</v>
      </c>
      <c r="DI9" s="220" t="s">
        <v>177</v>
      </c>
      <c r="DJ9" s="220" t="s">
        <v>197</v>
      </c>
      <c r="DK9" s="213"/>
      <c r="DL9" s="220" t="s">
        <v>198</v>
      </c>
      <c r="DM9" s="220"/>
      <c r="DN9" s="220" t="s">
        <v>199</v>
      </c>
      <c r="DO9" s="220" t="s">
        <v>200</v>
      </c>
      <c r="DP9" s="220" t="s">
        <v>201</v>
      </c>
      <c r="DQ9" s="220" t="s">
        <v>842</v>
      </c>
      <c r="DR9" s="220"/>
      <c r="DS9" s="220" t="s">
        <v>843</v>
      </c>
      <c r="DT9" s="220"/>
      <c r="DU9" s="220" t="s">
        <v>844</v>
      </c>
      <c r="DV9" s="220" t="s">
        <v>845</v>
      </c>
      <c r="DW9" s="220" t="s">
        <v>19</v>
      </c>
      <c r="DX9" s="220" t="s">
        <v>200</v>
      </c>
      <c r="DY9" s="220" t="s">
        <v>201</v>
      </c>
      <c r="DZ9" s="220" t="s">
        <v>842</v>
      </c>
      <c r="EA9" s="220"/>
      <c r="EB9" s="220" t="s">
        <v>843</v>
      </c>
      <c r="EC9" s="220"/>
      <c r="ED9" s="220" t="s">
        <v>844</v>
      </c>
      <c r="EE9" s="220" t="s">
        <v>845</v>
      </c>
      <c r="EF9" s="220" t="s">
        <v>19</v>
      </c>
      <c r="EG9" s="220" t="s">
        <v>467</v>
      </c>
      <c r="EH9" s="220" t="s">
        <v>469</v>
      </c>
      <c r="EI9" s="220" t="s">
        <v>470</v>
      </c>
      <c r="EJ9" s="220" t="s">
        <v>202</v>
      </c>
      <c r="EK9" s="220" t="s">
        <v>203</v>
      </c>
      <c r="EL9" s="220" t="s">
        <v>204</v>
      </c>
      <c r="EM9" s="220" t="s">
        <v>205</v>
      </c>
      <c r="EN9" s="220" t="s">
        <v>323</v>
      </c>
      <c r="EO9" s="220" t="s">
        <v>325</v>
      </c>
      <c r="EP9" s="220" t="s">
        <v>324</v>
      </c>
      <c r="EQ9" s="220" t="s">
        <v>325</v>
      </c>
      <c r="ER9" s="220" t="s">
        <v>326</v>
      </c>
      <c r="ES9" s="220" t="s">
        <v>327</v>
      </c>
      <c r="ET9" s="178" t="s">
        <v>328</v>
      </c>
      <c r="EU9" s="178" t="s">
        <v>329</v>
      </c>
      <c r="EV9" s="178" t="s">
        <v>344</v>
      </c>
      <c r="EW9" s="178" t="s">
        <v>483</v>
      </c>
      <c r="EX9" s="178" t="s">
        <v>330</v>
      </c>
      <c r="EY9" s="220" t="s">
        <v>331</v>
      </c>
      <c r="EZ9" s="220" t="s">
        <v>332</v>
      </c>
      <c r="FA9" s="178" t="s">
        <v>336</v>
      </c>
      <c r="FB9" s="178" t="s">
        <v>337</v>
      </c>
      <c r="FC9" s="178" t="s">
        <v>338</v>
      </c>
      <c r="FD9" s="221" t="s">
        <v>333</v>
      </c>
      <c r="FE9" s="222" t="s">
        <v>334</v>
      </c>
      <c r="FF9" s="222" t="s">
        <v>335</v>
      </c>
      <c r="FG9" s="220" t="s">
        <v>360</v>
      </c>
      <c r="FH9" s="178" t="s">
        <v>361</v>
      </c>
      <c r="FI9" s="220" t="s">
        <v>357</v>
      </c>
      <c r="FJ9" s="178" t="s">
        <v>362</v>
      </c>
      <c r="FK9" s="178" t="s">
        <v>363</v>
      </c>
      <c r="FL9" s="220" t="s">
        <v>364</v>
      </c>
      <c r="FM9" s="220" t="s">
        <v>365</v>
      </c>
      <c r="FN9" s="220"/>
      <c r="FO9" s="220"/>
      <c r="FP9" s="220"/>
      <c r="FQ9" s="220"/>
      <c r="FR9" s="178" t="s">
        <v>372</v>
      </c>
      <c r="FS9" s="223"/>
      <c r="FT9" s="223"/>
      <c r="FU9" s="223"/>
      <c r="FV9" s="223" t="s">
        <v>376</v>
      </c>
      <c r="FW9" s="178" t="s">
        <v>374</v>
      </c>
      <c r="FX9" s="220" t="s">
        <v>780</v>
      </c>
      <c r="FY9" s="178" t="s">
        <v>781</v>
      </c>
      <c r="FZ9" s="178" t="s">
        <v>373</v>
      </c>
      <c r="GA9" s="178" t="s">
        <v>19</v>
      </c>
      <c r="GB9" s="224" t="s">
        <v>382</v>
      </c>
      <c r="GC9" s="223" t="s">
        <v>471</v>
      </c>
      <c r="GD9" s="225" t="s">
        <v>472</v>
      </c>
      <c r="GE9" s="225" t="s">
        <v>473</v>
      </c>
      <c r="GF9" s="223" t="s">
        <v>474</v>
      </c>
      <c r="GG9" s="226" t="s">
        <v>633</v>
      </c>
      <c r="GH9" s="226" t="s">
        <v>634</v>
      </c>
      <c r="GI9" s="226" t="s">
        <v>635</v>
      </c>
      <c r="GJ9" s="226" t="s">
        <v>636</v>
      </c>
      <c r="GK9" s="226" t="s">
        <v>637</v>
      </c>
      <c r="GL9" s="225" t="s">
        <v>383</v>
      </c>
      <c r="GM9" s="225" t="s">
        <v>475</v>
      </c>
      <c r="GN9" s="225" t="s">
        <v>477</v>
      </c>
      <c r="GO9" s="223" t="s">
        <v>476</v>
      </c>
      <c r="GP9" s="178" t="s">
        <v>385</v>
      </c>
      <c r="GQ9" s="178" t="s">
        <v>386</v>
      </c>
      <c r="GR9" s="178" t="s">
        <v>387</v>
      </c>
      <c r="GS9" s="178" t="s">
        <v>388</v>
      </c>
      <c r="GT9" s="178" t="s">
        <v>389</v>
      </c>
      <c r="GU9" s="178" t="s">
        <v>61</v>
      </c>
      <c r="GV9" s="178" t="s">
        <v>386</v>
      </c>
      <c r="GW9" s="178" t="s">
        <v>387</v>
      </c>
      <c r="GX9" s="178" t="s">
        <v>388</v>
      </c>
      <c r="GY9" s="178" t="s">
        <v>389</v>
      </c>
      <c r="GZ9" s="178" t="s">
        <v>61</v>
      </c>
      <c r="HA9" s="178" t="s">
        <v>386</v>
      </c>
      <c r="HB9" s="178" t="s">
        <v>387</v>
      </c>
      <c r="HC9" s="178" t="s">
        <v>388</v>
      </c>
      <c r="HD9" s="178" t="s">
        <v>389</v>
      </c>
      <c r="HE9" s="178" t="s">
        <v>61</v>
      </c>
      <c r="HF9" s="220" t="s">
        <v>478</v>
      </c>
      <c r="HG9" s="220" t="s">
        <v>566</v>
      </c>
      <c r="HH9" s="220" t="s">
        <v>567</v>
      </c>
      <c r="HI9" s="220" t="s">
        <v>568</v>
      </c>
      <c r="HJ9" s="220" t="s">
        <v>569</v>
      </c>
      <c r="HK9" s="220" t="s">
        <v>797</v>
      </c>
      <c r="HL9" s="220" t="s">
        <v>798</v>
      </c>
      <c r="HM9" s="220" t="s">
        <v>799</v>
      </c>
      <c r="HN9" s="220" t="s">
        <v>850</v>
      </c>
      <c r="HO9" s="220" t="s">
        <v>851</v>
      </c>
      <c r="HP9" s="220" t="s">
        <v>859</v>
      </c>
      <c r="HQ9" s="220" t="s">
        <v>860</v>
      </c>
      <c r="HR9" s="220" t="s">
        <v>861</v>
      </c>
      <c r="HS9" s="220" t="s">
        <v>871</v>
      </c>
      <c r="HT9" s="220" t="s">
        <v>513</v>
      </c>
      <c r="HU9" s="178" t="s">
        <v>514</v>
      </c>
      <c r="HV9" s="227" t="s">
        <v>515</v>
      </c>
      <c r="HW9" s="220" t="s">
        <v>514</v>
      </c>
      <c r="HX9" s="220" t="s">
        <v>516</v>
      </c>
      <c r="HY9" s="220" t="s">
        <v>514</v>
      </c>
      <c r="HZ9" s="220" t="s">
        <v>517</v>
      </c>
      <c r="IA9" s="220" t="s">
        <v>518</v>
      </c>
      <c r="IB9" s="220" t="s">
        <v>519</v>
      </c>
      <c r="IC9" s="220" t="s">
        <v>520</v>
      </c>
      <c r="ID9" s="228" t="s">
        <v>887</v>
      </c>
      <c r="IE9" s="228" t="s">
        <v>888</v>
      </c>
    </row>
    <row r="10" spans="1:239" ht="21.75" customHeight="1" x14ac:dyDescent="0.2">
      <c r="A10" s="171">
        <f>General!E26</f>
        <v>0</v>
      </c>
      <c r="B10" s="171" t="str">
        <f>IF(A10&lt;899,"",IF(A10&lt;19699,"EAST",IF(A10&lt;42799,"SOUTH",IF(A10&lt;58999,"MIDWEST",IF(A10&lt;59999,"WEST",IF(A10&lt;70000,"MIDWEST",IF(A10&lt;79999,"SOUTH",IF(A10&lt;99999,"WEST",""))))))))</f>
        <v/>
      </c>
      <c r="C10" s="171">
        <f>SUM(D10:E10)</f>
        <v>0</v>
      </c>
      <c r="D10" s="171">
        <f>'Provider Comp and Prod'!AT8</f>
        <v>0</v>
      </c>
      <c r="E10" s="171">
        <f>SUM('All Other Providers'!D10:K10)</f>
        <v>0</v>
      </c>
      <c r="F10" s="181">
        <f>'All Other Providers'!L10+'All Other Providers'!M10</f>
        <v>0</v>
      </c>
      <c r="G10" s="229" t="str">
        <f>IF(C10&lt;1,"",IF(C10&lt;6,"1-5 FTE PHYSICIANS",IF(C10&lt;11,"6-10 FTE PHYSICIANS",IF(C10&lt;21,"11-20 FTE PHYSICIANS","20+ FTE PHYSICANS"))))</f>
        <v/>
      </c>
      <c r="H10" s="178"/>
      <c r="I10" s="171">
        <f>General!E5</f>
        <v>0</v>
      </c>
      <c r="J10" s="171">
        <f>General!E7</f>
        <v>0</v>
      </c>
      <c r="K10" s="230">
        <f>General!E9</f>
        <v>0</v>
      </c>
      <c r="L10" s="171">
        <f>General!E12</f>
        <v>0</v>
      </c>
      <c r="M10" s="171">
        <f>General!E13</f>
        <v>0</v>
      </c>
      <c r="N10" s="171">
        <f>General!E14</f>
        <v>0</v>
      </c>
      <c r="O10" s="171">
        <f>General!E15</f>
        <v>0</v>
      </c>
      <c r="P10" s="171">
        <f>General!E16</f>
        <v>0</v>
      </c>
      <c r="Q10" s="177"/>
      <c r="R10" s="171">
        <f>General!E17</f>
        <v>0</v>
      </c>
      <c r="S10" s="171">
        <f>SUM(L10:R10)</f>
        <v>0</v>
      </c>
      <c r="T10" s="230">
        <f>General!E20</f>
        <v>0</v>
      </c>
      <c r="U10" s="230">
        <f>General!E22</f>
        <v>0</v>
      </c>
      <c r="V10" s="230">
        <f>General!E24</f>
        <v>0</v>
      </c>
      <c r="W10" s="230">
        <f>General!E30</f>
        <v>0</v>
      </c>
      <c r="X10" s="231"/>
      <c r="Y10" s="231"/>
      <c r="Z10" s="232">
        <f>General!$E$32</f>
        <v>0</v>
      </c>
      <c r="AA10" s="232">
        <f>General!$E$34</f>
        <v>0</v>
      </c>
      <c r="AB10" s="232">
        <f>General!$E$36</f>
        <v>0</v>
      </c>
      <c r="AC10" s="232">
        <f>General!$E$38</f>
        <v>0</v>
      </c>
      <c r="AD10" s="232">
        <f>General!$E$40</f>
        <v>0</v>
      </c>
      <c r="AE10" s="232">
        <f>General!$E$42</f>
        <v>0</v>
      </c>
      <c r="AF10" s="232">
        <f>General!$E$44</f>
        <v>0</v>
      </c>
      <c r="AG10" s="232">
        <f>General!$E$46</f>
        <v>0</v>
      </c>
      <c r="AH10" s="232">
        <f>General!$E$48</f>
        <v>0</v>
      </c>
      <c r="AI10" s="232">
        <f>General!$E$50</f>
        <v>0</v>
      </c>
      <c r="AJ10" s="232">
        <f>General!$E$52</f>
        <v>0</v>
      </c>
      <c r="AK10" s="232">
        <f>General!$E$54</f>
        <v>0</v>
      </c>
      <c r="AL10" s="232">
        <f>General!$E$56</f>
        <v>0</v>
      </c>
      <c r="AM10" s="232">
        <f>General!$E$58</f>
        <v>0</v>
      </c>
      <c r="AN10" s="233">
        <f>'Relevant Issues'!M7</f>
        <v>0</v>
      </c>
      <c r="AO10" s="171">
        <f>'Relevant Issues'!M8</f>
        <v>0</v>
      </c>
      <c r="AP10" s="171">
        <f>'Relevant Issues'!M10</f>
        <v>0</v>
      </c>
      <c r="AQ10" s="171">
        <f>'Relevant Issues'!M11</f>
        <v>0</v>
      </c>
      <c r="AR10" s="171">
        <f>'Relevant Issues'!M13</f>
        <v>0</v>
      </c>
      <c r="AS10" s="171">
        <f>'Relevant Issues'!M15</f>
        <v>0</v>
      </c>
      <c r="AT10" s="171">
        <f>'Relevant Issues'!M18</f>
        <v>0</v>
      </c>
      <c r="AU10" s="171">
        <f>'Relevant Issues'!M22</f>
        <v>0</v>
      </c>
      <c r="AV10" s="171">
        <f>'Relevant Issues'!M23</f>
        <v>0</v>
      </c>
      <c r="AW10" s="171">
        <f>'Relevant Issues'!M24</f>
        <v>0</v>
      </c>
      <c r="AX10" s="171">
        <f>'Relevant Issues'!M25</f>
        <v>0</v>
      </c>
      <c r="AY10" s="171">
        <f>'Relevant Issues'!L22</f>
        <v>0</v>
      </c>
      <c r="AZ10" s="171">
        <f>'Relevant Issues'!L23</f>
        <v>0</v>
      </c>
      <c r="BA10" s="171">
        <f>'Relevant Issues'!L24</f>
        <v>0</v>
      </c>
      <c r="BB10" s="171">
        <f>'Relevant Issues'!L25</f>
        <v>0</v>
      </c>
      <c r="BC10" s="171">
        <f>'Relevant Issues'!M28</f>
        <v>0</v>
      </c>
      <c r="BD10" s="171">
        <f>'Relevant Issues'!M29</f>
        <v>0</v>
      </c>
      <c r="BE10" s="171">
        <f>'Relevant Issues'!M30</f>
        <v>0</v>
      </c>
      <c r="BF10" s="234">
        <f>'Relevant Issues'!M32</f>
        <v>0</v>
      </c>
      <c r="BG10" s="234">
        <f>'Relevant Issues'!M33</f>
        <v>0</v>
      </c>
      <c r="BH10" s="178"/>
      <c r="BI10" s="171">
        <f>'Relevant Issues'!M35</f>
        <v>0</v>
      </c>
      <c r="BJ10" s="171">
        <f>'Relevant Issues'!M39</f>
        <v>0</v>
      </c>
      <c r="BK10" s="171">
        <f>'Relevant Issues'!M40</f>
        <v>0</v>
      </c>
      <c r="BL10" s="171">
        <f>'Relevant Issues'!M41</f>
        <v>0</v>
      </c>
      <c r="BM10" s="171">
        <f>'Relevant Issues'!M42</f>
        <v>0</v>
      </c>
      <c r="BN10" s="171">
        <f>'Relevant Issues'!M43</f>
        <v>0</v>
      </c>
      <c r="BO10" s="171">
        <f>'Relevant Issues'!M44</f>
        <v>0</v>
      </c>
      <c r="BP10" s="171">
        <f>'Relevant Issues'!M45</f>
        <v>0</v>
      </c>
      <c r="BQ10" s="171">
        <f>'Relevant Issues'!M46</f>
        <v>0</v>
      </c>
      <c r="BR10" s="171">
        <f>'Relevant Issues'!M47</f>
        <v>0</v>
      </c>
      <c r="BS10" s="171">
        <f>'Relevant Issues'!M48</f>
        <v>0</v>
      </c>
      <c r="BT10" s="171">
        <f>'Relevant Issues'!M49</f>
        <v>0</v>
      </c>
      <c r="BU10" s="171">
        <f>'Relevant Issues'!D50</f>
        <v>0</v>
      </c>
      <c r="BV10" s="171">
        <f>'Relevant Issues'!M53</f>
        <v>0</v>
      </c>
      <c r="BW10" s="171">
        <f>'Relevant Issues'!M54</f>
        <v>0</v>
      </c>
      <c r="BX10" s="171">
        <f>'Relevant Issues'!M55</f>
        <v>0</v>
      </c>
      <c r="BZ10" s="171">
        <f>'Relevant Issues'!M56</f>
        <v>0</v>
      </c>
      <c r="CA10" s="171">
        <f>'Relevant Issues'!M57</f>
        <v>0</v>
      </c>
      <c r="CB10" s="171">
        <f>'Relevant Issues'!M58</f>
        <v>0</v>
      </c>
      <c r="CC10" s="171">
        <f>'Relevant Issues'!M59</f>
        <v>0</v>
      </c>
      <c r="CD10" s="171">
        <f>'Relevant Issues'!M60</f>
        <v>0</v>
      </c>
      <c r="CE10" s="171">
        <f>'Relevant Issues'!M61</f>
        <v>0</v>
      </c>
      <c r="CF10" s="171">
        <f>'Relevant Issues'!M62</f>
        <v>0</v>
      </c>
      <c r="CG10" s="171">
        <f>'Relevant Issues'!D63</f>
        <v>0</v>
      </c>
      <c r="CH10" s="171">
        <f>'Relevant Issues'!M67</f>
        <v>0</v>
      </c>
      <c r="CI10" s="171">
        <f>'Relevant Issues'!M68</f>
        <v>0</v>
      </c>
      <c r="CJ10" s="171">
        <f>'Relevant Issues'!M69</f>
        <v>0</v>
      </c>
      <c r="CK10" s="171">
        <f>'Relevant Issues'!M70</f>
        <v>0</v>
      </c>
      <c r="CL10" s="171">
        <f>'Relevant Issues'!M71</f>
        <v>0</v>
      </c>
      <c r="CM10" s="171">
        <f>'Relevant Issues'!D72</f>
        <v>0</v>
      </c>
      <c r="CN10" s="171">
        <f>'Relevant Issues'!M74</f>
        <v>0</v>
      </c>
      <c r="CO10" s="171">
        <f>+'Relevant Issues'!M76</f>
        <v>0</v>
      </c>
      <c r="CP10" s="171">
        <f>'Relevant Issues'!M78</f>
        <v>0</v>
      </c>
      <c r="CQ10" s="171">
        <f>+'Relevant Issues'!M80</f>
        <v>0</v>
      </c>
      <c r="CR10" s="171">
        <f>'Relevant Issues'!M82</f>
        <v>0</v>
      </c>
      <c r="CS10" s="171">
        <f>'Relevant Issues'!M84</f>
        <v>0</v>
      </c>
      <c r="CT10" s="171">
        <f>'Relevant Issues'!M86</f>
        <v>0</v>
      </c>
      <c r="CU10" s="171">
        <f>'Relevant Issues'!M88</f>
        <v>0</v>
      </c>
      <c r="CV10" s="171">
        <f>'Relevant Issues'!M90</f>
        <v>0</v>
      </c>
      <c r="CW10" s="171">
        <f>'Relevant Issues'!M92</f>
        <v>0</v>
      </c>
      <c r="CX10" s="171">
        <f>'Relevant Issues'!M94</f>
        <v>0</v>
      </c>
      <c r="CY10" s="177"/>
      <c r="CZ10" s="171">
        <f>'Relevant Issues'!M96</f>
        <v>0</v>
      </c>
      <c r="DA10" s="171">
        <f>'Relevant Issues'!M98</f>
        <v>0</v>
      </c>
      <c r="DB10" s="171">
        <f>'Relevant Issues'!D99</f>
        <v>0</v>
      </c>
      <c r="DC10" s="171">
        <f>'Relevant Issues'!M100</f>
        <v>0</v>
      </c>
      <c r="DD10" s="171">
        <f>'Relevant Issues'!D101</f>
        <v>0</v>
      </c>
      <c r="DE10" s="171">
        <f>'Relevant Issues'!M104</f>
        <v>0</v>
      </c>
      <c r="DF10" s="171">
        <f>'Relevant Issues'!M105</f>
        <v>0</v>
      </c>
      <c r="DG10" s="171">
        <f>'Relevant Issues'!M106</f>
        <v>0</v>
      </c>
      <c r="DH10" s="171">
        <f>'Relevant Issues'!M107</f>
        <v>0</v>
      </c>
      <c r="DI10" s="171">
        <f>'Relevant Issues'!D108</f>
        <v>0</v>
      </c>
      <c r="DJ10" s="171">
        <f>'Relevant Issues'!M110</f>
        <v>0</v>
      </c>
      <c r="DK10" s="177"/>
      <c r="DL10" s="234">
        <f>'Relevant Issues'!M112</f>
        <v>0</v>
      </c>
      <c r="DM10" s="178"/>
      <c r="DN10" s="171">
        <f>'Relevant Issues'!M114</f>
        <v>0</v>
      </c>
      <c r="DO10" s="234">
        <f>'Relevant Issues'!M118</f>
        <v>0</v>
      </c>
      <c r="DP10" s="234">
        <f>'Relevant Issues'!M119</f>
        <v>0</v>
      </c>
      <c r="DQ10" s="234">
        <f>'Relevant Issues'!M120</f>
        <v>0</v>
      </c>
      <c r="DR10" s="231"/>
      <c r="DS10" s="234">
        <f>'Relevant Issues'!M121</f>
        <v>0</v>
      </c>
      <c r="DT10" s="231"/>
      <c r="DU10" s="234">
        <f>'Relevant Issues'!M122</f>
        <v>0</v>
      </c>
      <c r="DV10" s="234">
        <f>'Relevant Issues'!M123</f>
        <v>0</v>
      </c>
      <c r="DW10" s="234">
        <f>SUM(DO10:DV10)</f>
        <v>0</v>
      </c>
      <c r="DX10" s="234">
        <f>'Relevant Issues'!L118</f>
        <v>0</v>
      </c>
      <c r="DY10" s="234">
        <f>'Relevant Issues'!L119</f>
        <v>0</v>
      </c>
      <c r="DZ10" s="234">
        <f>'Relevant Issues'!L120</f>
        <v>0</v>
      </c>
      <c r="EA10" s="231"/>
      <c r="EB10" s="234">
        <f>'Relevant Issues'!L121</f>
        <v>0</v>
      </c>
      <c r="EC10" s="231"/>
      <c r="ED10" s="234">
        <f>'Relevant Issues'!L122</f>
        <v>0</v>
      </c>
      <c r="EE10" s="234">
        <f>'Relevant Issues'!L123</f>
        <v>0</v>
      </c>
      <c r="EF10" s="234">
        <f>SUM(DX10:EE10)</f>
        <v>0</v>
      </c>
      <c r="EG10" s="171">
        <f>'Relevant Issues'!M126</f>
        <v>0</v>
      </c>
      <c r="EH10" s="234">
        <f>'Relevant Issues'!K127</f>
        <v>0</v>
      </c>
      <c r="EI10" s="234">
        <f>'Relevant Issues'!M129</f>
        <v>0</v>
      </c>
      <c r="EJ10" s="171">
        <f>'Relevant Issues'!M131</f>
        <v>0</v>
      </c>
      <c r="EK10" s="171">
        <f>'Relevant Issues'!M132</f>
        <v>0</v>
      </c>
      <c r="EL10" s="171">
        <f>'Relevant Issues'!M134</f>
        <v>0</v>
      </c>
      <c r="EM10" s="171">
        <f>'Relevant Issues'!M136</f>
        <v>0</v>
      </c>
      <c r="EN10" s="171">
        <f>'Relevant Issues'!M138</f>
        <v>0</v>
      </c>
      <c r="EO10" s="171">
        <f>'Relevant Issues'!M139</f>
        <v>0</v>
      </c>
      <c r="EP10" s="171">
        <f>'Relevant Issues'!M140</f>
        <v>0</v>
      </c>
      <c r="EQ10" s="171">
        <f>'Relevant Issues'!M141</f>
        <v>0</v>
      </c>
      <c r="ER10" s="171">
        <f>'Relevant Issues'!M143</f>
        <v>0</v>
      </c>
      <c r="ES10" s="171">
        <f>'Relevant Issues'!M144</f>
        <v>0</v>
      </c>
      <c r="ET10" s="171">
        <f>'Relevant Issues'!M146</f>
        <v>0</v>
      </c>
      <c r="EU10" s="171">
        <f>'Relevant Issues'!M148</f>
        <v>0</v>
      </c>
      <c r="EV10" s="171">
        <f>'Relevant Issues'!M150</f>
        <v>0</v>
      </c>
      <c r="EW10" s="171">
        <f>'Relevant Issues'!M152</f>
        <v>0</v>
      </c>
      <c r="EX10" s="171">
        <f>'Relevant Issues'!M154</f>
        <v>0</v>
      </c>
      <c r="EY10" s="171">
        <f>'Relevant Issues'!M156</f>
        <v>0</v>
      </c>
      <c r="EZ10" s="171">
        <f>'Relevant Issues'!M158</f>
        <v>0</v>
      </c>
      <c r="FA10" s="171">
        <f>'Relevant Issues'!M161</f>
        <v>0</v>
      </c>
      <c r="FB10" s="171">
        <f>'Relevant Issues'!M162</f>
        <v>0</v>
      </c>
      <c r="FC10" s="171">
        <f>'Relevant Issues'!M163</f>
        <v>0</v>
      </c>
      <c r="FD10" s="171">
        <f>'Relevant Issues'!M166</f>
        <v>0</v>
      </c>
      <c r="FE10" s="171">
        <f>'Relevant Issues'!M167</f>
        <v>0</v>
      </c>
      <c r="FF10" s="171">
        <f>'Relevant Issues'!M168</f>
        <v>0</v>
      </c>
      <c r="FG10" s="171">
        <f>'Relevant Issues'!M170</f>
        <v>0</v>
      </c>
      <c r="FH10" s="171">
        <f>'Relevant Issues'!M171</f>
        <v>0</v>
      </c>
      <c r="FI10" s="171">
        <f>'Relevant Issues'!M172</f>
        <v>0</v>
      </c>
      <c r="FJ10" s="171">
        <f>'Relevant Issues'!M175</f>
        <v>0</v>
      </c>
      <c r="FK10" s="171">
        <f>'Relevant Issues'!M176</f>
        <v>0</v>
      </c>
      <c r="FL10" s="171">
        <f>'Relevant Issues'!M177</f>
        <v>0</v>
      </c>
      <c r="FM10" s="171">
        <f>'Relevant Issues'!M178</f>
        <v>0</v>
      </c>
      <c r="FN10" s="178"/>
      <c r="FO10" s="178"/>
      <c r="FP10" s="178"/>
      <c r="FQ10" s="178"/>
      <c r="FR10" s="234">
        <f>'Relevant Issues'!M180</f>
        <v>0</v>
      </c>
      <c r="FS10" s="178"/>
      <c r="FT10" s="178"/>
      <c r="FU10" s="231"/>
      <c r="FV10" s="234">
        <f>'Relevant Issues'!M184</f>
        <v>0</v>
      </c>
      <c r="FW10" s="234">
        <f>'Relevant Issues'!M185</f>
        <v>0</v>
      </c>
      <c r="FX10" s="234">
        <f>'Relevant Issues'!M186</f>
        <v>0</v>
      </c>
      <c r="FY10" s="234">
        <f>'Relevant Issues'!M187</f>
        <v>0</v>
      </c>
      <c r="FZ10" s="234">
        <f>'Relevant Issues'!M188</f>
        <v>0</v>
      </c>
      <c r="GA10" s="234">
        <f>'Relevant Issues'!M189</f>
        <v>0</v>
      </c>
      <c r="GB10" s="171">
        <f>'Relevant Issues'!M191</f>
        <v>0</v>
      </c>
      <c r="GC10" s="171">
        <f>'Relevant Issues'!M193</f>
        <v>0</v>
      </c>
      <c r="GD10" s="171">
        <f>'Relevant Issues'!M194</f>
        <v>0</v>
      </c>
      <c r="GE10" s="171">
        <f>'Relevant Issues'!M196</f>
        <v>0</v>
      </c>
      <c r="GF10" s="171">
        <f>'Relevant Issues'!M197</f>
        <v>0</v>
      </c>
      <c r="GG10" s="171">
        <f>'Relevant Issues'!M200</f>
        <v>0</v>
      </c>
      <c r="GH10" s="171">
        <f>'Relevant Issues'!M201</f>
        <v>0</v>
      </c>
      <c r="GI10" s="171">
        <f>'Relevant Issues'!M202</f>
        <v>0</v>
      </c>
      <c r="GJ10" s="171">
        <f>'Relevant Issues'!M203</f>
        <v>0</v>
      </c>
      <c r="GK10" s="171">
        <f>'Relevant Issues'!M204</f>
        <v>0</v>
      </c>
      <c r="GL10" s="171">
        <f>'Relevant Issues'!M206</f>
        <v>0</v>
      </c>
      <c r="GM10" s="235">
        <f>'Relevant Issues'!M207</f>
        <v>0</v>
      </c>
      <c r="GN10" s="235">
        <f>'Relevant Issues'!M208</f>
        <v>0</v>
      </c>
      <c r="GO10" s="235">
        <f>'Relevant Issues'!M209</f>
        <v>0</v>
      </c>
      <c r="GP10" s="171">
        <f>'Relevant Issues'!M211</f>
        <v>0</v>
      </c>
      <c r="GQ10" s="171">
        <f>'Relevant Issues'!M213</f>
        <v>0</v>
      </c>
      <c r="GR10" s="171">
        <f>'Relevant Issues'!M214</f>
        <v>0</v>
      </c>
      <c r="GS10" s="171">
        <f>'Relevant Issues'!M215</f>
        <v>0</v>
      </c>
      <c r="GT10" s="171">
        <f>'Relevant Issues'!M216</f>
        <v>0</v>
      </c>
      <c r="GU10" s="171">
        <f>'Relevant Issues'!M217</f>
        <v>0</v>
      </c>
      <c r="GV10" s="235">
        <f>'Relevant Issues'!M220</f>
        <v>0</v>
      </c>
      <c r="GW10" s="235">
        <f>'Relevant Issues'!M221</f>
        <v>0</v>
      </c>
      <c r="GX10" s="235">
        <f>'Relevant Issues'!M222</f>
        <v>0</v>
      </c>
      <c r="GY10" s="235">
        <f>'Relevant Issues'!M223</f>
        <v>0</v>
      </c>
      <c r="GZ10" s="235">
        <f>'Relevant Issues'!M224</f>
        <v>0</v>
      </c>
      <c r="HA10" s="235">
        <f>'Relevant Issues'!M227</f>
        <v>0</v>
      </c>
      <c r="HB10" s="235">
        <f>'Relevant Issues'!M228</f>
        <v>0</v>
      </c>
      <c r="HC10" s="235">
        <f>'Relevant Issues'!M229</f>
        <v>0</v>
      </c>
      <c r="HD10" s="235">
        <f>'Relevant Issues'!M230</f>
        <v>0</v>
      </c>
      <c r="HE10" s="235">
        <f>'Relevant Issues'!M231</f>
        <v>0</v>
      </c>
      <c r="HF10" s="235">
        <f>'Relevant Issues'!M233</f>
        <v>0</v>
      </c>
      <c r="HG10" s="235">
        <f>'Relevant Issues'!M235</f>
        <v>0</v>
      </c>
      <c r="HH10" s="235">
        <f>'Relevant Issues'!M236</f>
        <v>0</v>
      </c>
      <c r="HI10" s="235">
        <f>'Relevant Issues'!M237</f>
        <v>0</v>
      </c>
      <c r="HJ10" s="234">
        <f>'Relevant Issues'!M239</f>
        <v>0</v>
      </c>
      <c r="HK10" s="235">
        <f>'Relevant Issues'!M241</f>
        <v>0</v>
      </c>
      <c r="HL10" s="235">
        <f>'Relevant Issues'!M243</f>
        <v>0</v>
      </c>
      <c r="HM10" s="235">
        <f>'Relevant Issues'!M245</f>
        <v>0</v>
      </c>
      <c r="HN10" s="235">
        <f>'Relevant Issues'!M250</f>
        <v>0</v>
      </c>
      <c r="HO10" s="235">
        <f>'Relevant Issues'!M251</f>
        <v>0</v>
      </c>
      <c r="HP10" s="235">
        <f>'Relevant Issues'!M253</f>
        <v>0</v>
      </c>
      <c r="HQ10" s="235">
        <f>'Relevant Issues'!M255</f>
        <v>0</v>
      </c>
      <c r="HR10" s="235">
        <f>'Relevant Issues'!M257</f>
        <v>0</v>
      </c>
      <c r="HS10" s="235">
        <f>'Relevant Issues'!M259</f>
        <v>0</v>
      </c>
      <c r="HT10" s="171">
        <f>'Relevant Issues'!M262</f>
        <v>0</v>
      </c>
      <c r="HU10" s="235">
        <f>'Relevant Issues'!M263</f>
        <v>0</v>
      </c>
      <c r="HV10" s="171">
        <f>'Relevant Issues'!M265</f>
        <v>0</v>
      </c>
      <c r="HW10" s="235">
        <f>'Relevant Issues'!M266</f>
        <v>0</v>
      </c>
      <c r="HX10" s="171">
        <f>'Relevant Issues'!M268</f>
        <v>0</v>
      </c>
      <c r="HY10" s="235">
        <f>'Relevant Issues'!M269</f>
        <v>0</v>
      </c>
      <c r="HZ10" s="171">
        <f>'Relevant Issues'!M271</f>
        <v>0</v>
      </c>
      <c r="IA10" s="235">
        <f>'Relevant Issues'!M272</f>
        <v>0</v>
      </c>
      <c r="IB10" s="171">
        <f>'Relevant Issues'!M274</f>
        <v>0</v>
      </c>
      <c r="IC10" s="171">
        <f>'Relevant Issues'!M276</f>
        <v>0</v>
      </c>
      <c r="ID10" s="171">
        <f>'Relevant Issues'!M279</f>
        <v>0</v>
      </c>
      <c r="IE10" s="171">
        <f>'Relevant Issues'!M281</f>
        <v>0</v>
      </c>
    </row>
    <row r="11" spans="1:239" x14ac:dyDescent="0.2">
      <c r="BH11" s="178"/>
    </row>
    <row r="13" spans="1:239" x14ac:dyDescent="0.2">
      <c r="P13" s="171"/>
      <c r="Q13" s="193"/>
    </row>
    <row r="14" spans="1:239" ht="15" x14ac:dyDescent="0.25">
      <c r="A14" s="236" t="s">
        <v>209</v>
      </c>
      <c r="B14" s="177"/>
      <c r="C14" s="177"/>
      <c r="D14" s="177"/>
      <c r="E14" s="177"/>
      <c r="F14" s="177"/>
      <c r="G14" s="177"/>
      <c r="H14" s="178"/>
      <c r="I14" s="177"/>
      <c r="J14" s="237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</row>
    <row r="15" spans="1:239" s="210" customFormat="1" x14ac:dyDescent="0.2">
      <c r="A15" s="195"/>
      <c r="B15" s="195"/>
      <c r="C15" s="195"/>
      <c r="D15" s="195"/>
      <c r="E15" s="195"/>
      <c r="F15" s="195"/>
      <c r="G15" s="195"/>
      <c r="H15" s="194"/>
      <c r="I15" s="195"/>
      <c r="J15" s="238"/>
      <c r="K15" s="200">
        <v>58</v>
      </c>
      <c r="L15" s="200">
        <v>59</v>
      </c>
      <c r="M15" s="200">
        <v>60</v>
      </c>
      <c r="N15" s="182" t="s">
        <v>809</v>
      </c>
      <c r="O15" s="182" t="s">
        <v>810</v>
      </c>
      <c r="P15" s="350" t="s">
        <v>811</v>
      </c>
      <c r="Q15" s="351"/>
      <c r="R15" s="351"/>
      <c r="S15" s="351"/>
      <c r="T15" s="351"/>
      <c r="U15" s="351"/>
      <c r="V15" s="351"/>
      <c r="W15" s="352"/>
      <c r="X15" s="200">
        <v>62</v>
      </c>
      <c r="Y15" s="182">
        <v>63</v>
      </c>
      <c r="Z15" s="195"/>
      <c r="AA15" s="182">
        <v>64</v>
      </c>
      <c r="AB15" s="195"/>
      <c r="AC15" s="182" t="s">
        <v>812</v>
      </c>
      <c r="AD15" s="199" t="s">
        <v>813</v>
      </c>
      <c r="AE15" s="239"/>
      <c r="AF15" s="200">
        <v>66</v>
      </c>
      <c r="AG15" s="200">
        <v>67</v>
      </c>
      <c r="AH15" s="200">
        <v>68</v>
      </c>
    </row>
    <row r="16" spans="1:239" ht="29.25" x14ac:dyDescent="0.25">
      <c r="A16" s="240" t="s">
        <v>148</v>
      </c>
      <c r="B16" s="213" t="s">
        <v>149</v>
      </c>
      <c r="C16" s="213" t="s">
        <v>210</v>
      </c>
      <c r="D16" s="213" t="s">
        <v>150</v>
      </c>
      <c r="E16" s="213" t="s">
        <v>211</v>
      </c>
      <c r="F16" s="213" t="s">
        <v>152</v>
      </c>
      <c r="G16" s="213" t="s">
        <v>153</v>
      </c>
      <c r="H16" s="220"/>
      <c r="I16" s="213" t="s">
        <v>207</v>
      </c>
      <c r="J16" s="237"/>
      <c r="K16" s="241" t="s">
        <v>212</v>
      </c>
      <c r="L16" s="213" t="s">
        <v>213</v>
      </c>
      <c r="M16" s="213" t="s">
        <v>214</v>
      </c>
      <c r="N16" s="213" t="s">
        <v>215</v>
      </c>
      <c r="O16" s="177" t="s">
        <v>574</v>
      </c>
      <c r="P16" s="213" t="s">
        <v>216</v>
      </c>
      <c r="Q16" s="213"/>
      <c r="R16" s="213" t="s">
        <v>217</v>
      </c>
      <c r="S16" s="213" t="s">
        <v>218</v>
      </c>
      <c r="T16" s="213" t="s">
        <v>219</v>
      </c>
      <c r="U16" s="213" t="s">
        <v>220</v>
      </c>
      <c r="V16" s="213" t="s">
        <v>221</v>
      </c>
      <c r="W16" s="213" t="s">
        <v>177</v>
      </c>
      <c r="X16" s="213" t="s">
        <v>222</v>
      </c>
      <c r="Y16" s="213" t="s">
        <v>223</v>
      </c>
      <c r="Z16" s="213"/>
      <c r="AA16" s="213" t="s">
        <v>224</v>
      </c>
      <c r="AB16" s="213"/>
      <c r="AC16" s="213" t="s">
        <v>225</v>
      </c>
      <c r="AD16" s="213" t="s">
        <v>226</v>
      </c>
      <c r="AE16" s="213"/>
      <c r="AF16" s="213" t="s">
        <v>227</v>
      </c>
      <c r="AG16" s="213" t="s">
        <v>628</v>
      </c>
      <c r="AH16" s="213" t="s">
        <v>629</v>
      </c>
    </row>
    <row r="17" spans="1:66" x14ac:dyDescent="0.2">
      <c r="A17" s="171">
        <f>A10</f>
        <v>0</v>
      </c>
      <c r="B17" s="171" t="str">
        <f t="shared" ref="B17:G17" si="0">B10</f>
        <v/>
      </c>
      <c r="C17" s="171">
        <f t="shared" si="0"/>
        <v>0</v>
      </c>
      <c r="D17" s="171">
        <f t="shared" si="0"/>
        <v>0</v>
      </c>
      <c r="E17" s="171">
        <f t="shared" si="0"/>
        <v>0</v>
      </c>
      <c r="F17" s="171">
        <f t="shared" si="0"/>
        <v>0</v>
      </c>
      <c r="G17" s="171" t="str">
        <f t="shared" si="0"/>
        <v/>
      </c>
      <c r="H17" s="178"/>
      <c r="I17" s="171">
        <f>I10</f>
        <v>0</v>
      </c>
      <c r="J17" s="237"/>
      <c r="K17" s="171">
        <f>Administration!D10</f>
        <v>0</v>
      </c>
      <c r="L17" s="171">
        <f>Administration!D12</f>
        <v>0</v>
      </c>
      <c r="M17" s="171">
        <f>Administration!D14</f>
        <v>0</v>
      </c>
      <c r="N17" s="171">
        <f>Administration!D16</f>
        <v>0</v>
      </c>
      <c r="O17" s="171">
        <f>Administration!D17</f>
        <v>0</v>
      </c>
      <c r="P17" s="171">
        <f>Administration!D19</f>
        <v>0</v>
      </c>
      <c r="Q17" s="177"/>
      <c r="R17" s="171">
        <f>Administration!D20</f>
        <v>0</v>
      </c>
      <c r="S17" s="171">
        <f>Administration!D21</f>
        <v>0</v>
      </c>
      <c r="T17" s="171">
        <f>Administration!D22</f>
        <v>0</v>
      </c>
      <c r="U17" s="171">
        <f>Administration!D23</f>
        <v>0</v>
      </c>
      <c r="V17" s="171">
        <f>Administration!D24</f>
        <v>0</v>
      </c>
      <c r="W17" s="171">
        <f>Administration!D25</f>
        <v>0</v>
      </c>
      <c r="X17" s="171">
        <f>Administration!D28</f>
        <v>0</v>
      </c>
      <c r="Y17" s="171">
        <f>Administration!D30</f>
        <v>0</v>
      </c>
      <c r="Z17" s="177"/>
      <c r="AA17" s="171">
        <f>Administration!D33</f>
        <v>0</v>
      </c>
      <c r="AB17" s="177"/>
      <c r="AC17" s="171">
        <f>Administration!D35</f>
        <v>0</v>
      </c>
      <c r="AD17" s="171">
        <f>Administration!D36</f>
        <v>0</v>
      </c>
      <c r="AE17" s="177"/>
      <c r="AF17" s="171">
        <f>Administration!D38</f>
        <v>0</v>
      </c>
      <c r="AG17" s="171">
        <f>Administration!D40</f>
        <v>0</v>
      </c>
      <c r="AH17" s="171">
        <f>Administration!D42</f>
        <v>0</v>
      </c>
    </row>
    <row r="19" spans="1:66" ht="15" customHeight="1" x14ac:dyDescent="0.2"/>
    <row r="20" spans="1:66" ht="15" customHeight="1" x14ac:dyDescent="0.2">
      <c r="M20" s="190"/>
    </row>
    <row r="21" spans="1:66" ht="15" customHeight="1" x14ac:dyDescent="0.2">
      <c r="M21" s="190"/>
    </row>
    <row r="22" spans="1:66" ht="15" x14ac:dyDescent="0.25">
      <c r="A22" s="236" t="s">
        <v>611</v>
      </c>
      <c r="B22" s="177"/>
      <c r="C22" s="177"/>
      <c r="D22" s="177"/>
      <c r="E22" s="177"/>
      <c r="F22" s="177"/>
      <c r="G22" s="177"/>
      <c r="H22" s="178"/>
      <c r="I22" s="177"/>
      <c r="J22" s="237"/>
      <c r="K22" s="177"/>
      <c r="L22" s="177"/>
      <c r="M22" s="178"/>
      <c r="N22" s="177"/>
      <c r="O22" s="178"/>
      <c r="P22" s="177"/>
      <c r="Q22" s="177"/>
      <c r="R22" s="177"/>
      <c r="S22" s="177"/>
      <c r="T22" s="177"/>
      <c r="U22" s="177"/>
      <c r="V22" s="177"/>
      <c r="W22" s="178"/>
      <c r="X22" s="178"/>
      <c r="Y22" s="178"/>
      <c r="Z22" s="178"/>
      <c r="AA22" s="178"/>
      <c r="AB22" s="178"/>
      <c r="AC22" s="177"/>
      <c r="AD22" s="177"/>
      <c r="AE22" s="177"/>
      <c r="AF22" s="177"/>
      <c r="AG22" s="177"/>
      <c r="AH22" s="177"/>
      <c r="AI22" s="177"/>
      <c r="AJ22" s="177" t="s">
        <v>22</v>
      </c>
      <c r="AK22" s="177"/>
      <c r="AL22" s="177"/>
      <c r="AM22" s="177"/>
      <c r="AN22" s="177"/>
      <c r="AO22" s="177"/>
      <c r="AP22" s="177"/>
      <c r="AQ22" s="177"/>
      <c r="AR22" s="177"/>
      <c r="AS22" s="177"/>
      <c r="AT22" s="178"/>
      <c r="AU22" s="177"/>
      <c r="AV22" s="178"/>
      <c r="AW22" s="178"/>
      <c r="AX22" s="242"/>
      <c r="AY22" s="177"/>
      <c r="AZ22" s="177"/>
      <c r="BA22" s="177"/>
      <c r="BB22" s="177"/>
      <c r="BC22" s="178"/>
      <c r="BD22" s="178"/>
      <c r="BE22" s="178"/>
      <c r="BF22" s="177"/>
      <c r="BG22" s="178"/>
      <c r="BH22" s="177"/>
      <c r="BI22" s="177"/>
      <c r="BJ22" s="178"/>
      <c r="BK22" s="177"/>
      <c r="BL22" s="177"/>
      <c r="BM22" s="177"/>
      <c r="BN22" s="177"/>
    </row>
    <row r="23" spans="1:66" x14ac:dyDescent="0.2">
      <c r="A23" s="177" t="s">
        <v>229</v>
      </c>
      <c r="B23" s="177"/>
      <c r="C23" s="177"/>
      <c r="D23" s="177"/>
      <c r="E23" s="177"/>
      <c r="F23" s="177"/>
      <c r="G23" s="177"/>
      <c r="H23" s="178"/>
      <c r="I23" s="177"/>
      <c r="J23" s="237"/>
      <c r="K23" s="177"/>
      <c r="L23" s="200">
        <v>24</v>
      </c>
      <c r="M23" s="201">
        <v>25</v>
      </c>
      <c r="N23" s="200">
        <v>26</v>
      </c>
      <c r="O23" s="201">
        <v>27</v>
      </c>
      <c r="P23" s="350">
        <v>28</v>
      </c>
      <c r="Q23" s="351"/>
      <c r="R23" s="351"/>
      <c r="S23" s="351"/>
      <c r="T23" s="351"/>
      <c r="U23" s="351"/>
      <c r="V23" s="352"/>
      <c r="W23" s="354" t="s">
        <v>801</v>
      </c>
      <c r="X23" s="355"/>
      <c r="Y23" s="355"/>
      <c r="Z23" s="355"/>
      <c r="AA23" s="355"/>
      <c r="AB23" s="356"/>
      <c r="AC23" s="358">
        <v>29</v>
      </c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59"/>
      <c r="AP23" s="359"/>
      <c r="AQ23" s="360"/>
      <c r="AR23" s="243">
        <v>30</v>
      </c>
      <c r="AS23" s="200">
        <v>31</v>
      </c>
      <c r="AT23" s="244"/>
      <c r="AU23" s="245">
        <v>32</v>
      </c>
      <c r="AV23" s="244"/>
      <c r="AW23" s="244"/>
      <c r="AX23" s="242"/>
      <c r="AY23" s="370">
        <v>33</v>
      </c>
      <c r="AZ23" s="368"/>
      <c r="BA23" s="368"/>
      <c r="BB23" s="368"/>
      <c r="BC23" s="371"/>
      <c r="BD23" s="371"/>
      <c r="BE23" s="371"/>
      <c r="BF23" s="245">
        <v>34</v>
      </c>
      <c r="BG23" s="244"/>
      <c r="BH23" s="245">
        <v>35</v>
      </c>
      <c r="BI23" s="243">
        <v>36</v>
      </c>
      <c r="BJ23" s="244"/>
      <c r="BK23" s="368">
        <v>37</v>
      </c>
      <c r="BL23" s="368"/>
      <c r="BM23" s="368"/>
      <c r="BN23" s="369"/>
    </row>
    <row r="24" spans="1:66" s="210" customFormat="1" ht="42.75" x14ac:dyDescent="0.2">
      <c r="A24" s="246" t="s">
        <v>148</v>
      </c>
      <c r="B24" s="226" t="s">
        <v>149</v>
      </c>
      <c r="C24" s="226" t="s">
        <v>210</v>
      </c>
      <c r="D24" s="226" t="s">
        <v>150</v>
      </c>
      <c r="E24" s="226" t="s">
        <v>151</v>
      </c>
      <c r="F24" s="226" t="s">
        <v>152</v>
      </c>
      <c r="G24" s="226" t="s">
        <v>153</v>
      </c>
      <c r="H24" s="223" t="s">
        <v>963</v>
      </c>
      <c r="I24" s="226" t="s">
        <v>207</v>
      </c>
      <c r="J24" s="247"/>
      <c r="K24" s="246" t="s">
        <v>230</v>
      </c>
      <c r="L24" s="226" t="s">
        <v>231</v>
      </c>
      <c r="M24" s="223" t="s">
        <v>570</v>
      </c>
      <c r="N24" s="226" t="s">
        <v>232</v>
      </c>
      <c r="O24" s="223" t="s">
        <v>663</v>
      </c>
      <c r="P24" s="226" t="s">
        <v>233</v>
      </c>
      <c r="Q24" s="226" t="s">
        <v>438</v>
      </c>
      <c r="R24" s="226" t="s">
        <v>234</v>
      </c>
      <c r="S24" s="226" t="s">
        <v>400</v>
      </c>
      <c r="T24" s="226" t="s">
        <v>437</v>
      </c>
      <c r="U24" s="226" t="s">
        <v>61</v>
      </c>
      <c r="V24" s="226" t="s">
        <v>19</v>
      </c>
      <c r="W24" s="223" t="s">
        <v>489</v>
      </c>
      <c r="X24" s="223" t="s">
        <v>490</v>
      </c>
      <c r="Y24" s="223" t="s">
        <v>491</v>
      </c>
      <c r="Z24" s="223" t="s">
        <v>492</v>
      </c>
      <c r="AA24" s="223" t="s">
        <v>493</v>
      </c>
      <c r="AB24" s="223" t="s">
        <v>494</v>
      </c>
      <c r="AC24" s="248" t="s">
        <v>235</v>
      </c>
      <c r="AD24" s="248" t="s">
        <v>138</v>
      </c>
      <c r="AE24" s="248" t="s">
        <v>236</v>
      </c>
      <c r="AF24" s="249" t="s">
        <v>237</v>
      </c>
      <c r="AG24" s="249" t="s">
        <v>238</v>
      </c>
      <c r="AH24" s="248" t="s">
        <v>239</v>
      </c>
      <c r="AI24" s="248" t="s">
        <v>33</v>
      </c>
      <c r="AJ24" s="248" t="s">
        <v>240</v>
      </c>
      <c r="AK24" s="248" t="s">
        <v>241</v>
      </c>
      <c r="AL24" s="248" t="s">
        <v>242</v>
      </c>
      <c r="AM24" s="248" t="s">
        <v>243</v>
      </c>
      <c r="AN24" s="248" t="s">
        <v>244</v>
      </c>
      <c r="AO24" s="248" t="s">
        <v>245</v>
      </c>
      <c r="AP24" s="248" t="s">
        <v>61</v>
      </c>
      <c r="AQ24" s="248" t="s">
        <v>246</v>
      </c>
      <c r="AR24" s="248" t="s">
        <v>247</v>
      </c>
      <c r="AS24" s="226" t="s">
        <v>54</v>
      </c>
      <c r="AT24" s="250"/>
      <c r="AU24" s="248" t="s">
        <v>249</v>
      </c>
      <c r="AV24" s="250"/>
      <c r="AW24" s="250"/>
      <c r="AX24" s="242"/>
      <c r="AY24" s="248" t="s">
        <v>250</v>
      </c>
      <c r="AZ24" s="248" t="s">
        <v>501</v>
      </c>
      <c r="BA24" s="248" t="s">
        <v>502</v>
      </c>
      <c r="BB24" s="248" t="s">
        <v>503</v>
      </c>
      <c r="BC24" s="250"/>
      <c r="BD24" s="250"/>
      <c r="BE24" s="250"/>
      <c r="BF24" s="248" t="s">
        <v>251</v>
      </c>
      <c r="BG24" s="250"/>
      <c r="BH24" s="248" t="s">
        <v>252</v>
      </c>
      <c r="BI24" s="248" t="s">
        <v>253</v>
      </c>
      <c r="BJ24" s="250"/>
      <c r="BK24" s="248" t="s">
        <v>495</v>
      </c>
      <c r="BL24" s="226" t="s">
        <v>496</v>
      </c>
      <c r="BM24" s="226" t="s">
        <v>497</v>
      </c>
      <c r="BN24" s="226" t="s">
        <v>488</v>
      </c>
    </row>
    <row r="25" spans="1:66" x14ac:dyDescent="0.2">
      <c r="A25" s="171">
        <f>$A$10</f>
        <v>0</v>
      </c>
      <c r="B25" s="171" t="str">
        <f>$B$10</f>
        <v/>
      </c>
      <c r="C25" s="171">
        <f>$C$10</f>
        <v>0</v>
      </c>
      <c r="D25" s="171">
        <f>$D$10</f>
        <v>0</v>
      </c>
      <c r="E25" s="171">
        <f>$E$10</f>
        <v>0</v>
      </c>
      <c r="F25" s="171">
        <f>$F$10</f>
        <v>0</v>
      </c>
      <c r="G25" s="171" t="str">
        <f>$G$10</f>
        <v/>
      </c>
      <c r="H25" s="171">
        <f>'Provider Comp and Prod'!F11</f>
        <v>0</v>
      </c>
      <c r="I25" s="171">
        <f>$I$10</f>
        <v>0</v>
      </c>
      <c r="J25" s="237"/>
      <c r="K25" s="171">
        <f>'Provider Comp and Prod'!F7</f>
        <v>1</v>
      </c>
      <c r="L25" s="171">
        <f>'Provider Comp and Prod'!F8</f>
        <v>0</v>
      </c>
      <c r="M25" s="171">
        <f>'Provider Comp and Prod'!$F$9</f>
        <v>0</v>
      </c>
      <c r="N25" s="171">
        <f>'Provider Comp and Prod'!F10</f>
        <v>0</v>
      </c>
      <c r="O25" s="171">
        <f>'Provider Comp and Prod'!F$11</f>
        <v>0</v>
      </c>
      <c r="P25" s="251">
        <f>'Provider Comp and Prod'!F13</f>
        <v>0</v>
      </c>
      <c r="Q25" s="251">
        <f>'Provider Comp and Prod'!$F$14</f>
        <v>0</v>
      </c>
      <c r="R25" s="251">
        <f>'Provider Comp and Prod'!F15</f>
        <v>0</v>
      </c>
      <c r="S25" s="251">
        <f>'Provider Comp and Prod'!$F$16</f>
        <v>0</v>
      </c>
      <c r="T25" s="251">
        <f>'Provider Comp and Prod'!$F$17</f>
        <v>0</v>
      </c>
      <c r="U25" s="251">
        <f>'Provider Comp and Prod'!F18</f>
        <v>0</v>
      </c>
      <c r="V25" s="234">
        <f>'Provider Comp and Prod'!F19</f>
        <v>0</v>
      </c>
      <c r="W25" s="231"/>
      <c r="X25" s="231"/>
      <c r="Y25" s="231"/>
      <c r="Z25" s="231"/>
      <c r="AA25" s="231"/>
      <c r="AB25" s="231"/>
      <c r="AC25" s="252">
        <f>'Provider Comp and Prod'!F22</f>
        <v>0</v>
      </c>
      <c r="AD25" s="252">
        <f>'Provider Comp and Prod'!F23</f>
        <v>0</v>
      </c>
      <c r="AE25" s="252">
        <f>'Provider Comp and Prod'!F24</f>
        <v>0</v>
      </c>
      <c r="AF25" s="252">
        <f>'Provider Comp and Prod'!F25</f>
        <v>0</v>
      </c>
      <c r="AG25" s="252">
        <f>'Provider Comp and Prod'!F26</f>
        <v>0</v>
      </c>
      <c r="AH25" s="252">
        <f>'Provider Comp and Prod'!F27</f>
        <v>0</v>
      </c>
      <c r="AI25" s="252">
        <f>'Provider Comp and Prod'!F28</f>
        <v>0</v>
      </c>
      <c r="AJ25" s="252">
        <f>'Provider Comp and Prod'!F29</f>
        <v>0</v>
      </c>
      <c r="AK25" s="252">
        <f>'Provider Comp and Prod'!F30</f>
        <v>0</v>
      </c>
      <c r="AL25" s="252">
        <f>'Provider Comp and Prod'!F31</f>
        <v>0</v>
      </c>
      <c r="AM25" s="252">
        <f>'Provider Comp and Prod'!F32</f>
        <v>0</v>
      </c>
      <c r="AN25" s="252">
        <f>'Provider Comp and Prod'!F33</f>
        <v>0</v>
      </c>
      <c r="AO25" s="252">
        <f>'Provider Comp and Prod'!F34</f>
        <v>0</v>
      </c>
      <c r="AP25" s="252">
        <f>'Provider Comp and Prod'!F35</f>
        <v>0</v>
      </c>
      <c r="AQ25" s="171">
        <f>'Provider Comp and Prod'!F36</f>
        <v>0</v>
      </c>
      <c r="AR25" s="171">
        <f>'Provider Comp and Prod'!F38</f>
        <v>0</v>
      </c>
      <c r="AS25" s="171">
        <f>'Provider Comp and Prod'!F39</f>
        <v>0</v>
      </c>
      <c r="AT25" s="178"/>
      <c r="AU25" s="171">
        <f>'Provider Comp and Prod'!F42</f>
        <v>0</v>
      </c>
      <c r="AV25" s="178"/>
      <c r="AW25" s="178"/>
      <c r="AX25" s="178"/>
      <c r="AY25" s="171">
        <f>'Provider Comp and Prod'!F48</f>
        <v>0</v>
      </c>
      <c r="AZ25" s="171">
        <f>'Provider Comp and Prod'!$F$45</f>
        <v>0</v>
      </c>
      <c r="BA25" s="171">
        <f>'Provider Comp and Prod'!$F$46</f>
        <v>0</v>
      </c>
      <c r="BB25" s="171">
        <f>'Provider Comp and Prod'!$F$47</f>
        <v>0</v>
      </c>
      <c r="BC25" s="178"/>
      <c r="BD25" s="178"/>
      <c r="BE25" s="178"/>
      <c r="BF25" s="171">
        <f>'Provider Comp and Prod'!F50</f>
        <v>0</v>
      </c>
      <c r="BG25" s="178"/>
      <c r="BH25" s="171">
        <f>'Provider Comp and Prod'!F51</f>
        <v>0</v>
      </c>
      <c r="BI25" s="171">
        <f>'Provider Comp and Prod'!F52</f>
        <v>0</v>
      </c>
      <c r="BJ25" s="178"/>
      <c r="BK25" s="171">
        <f>'Provider Comp and Prod'!$F$53</f>
        <v>0</v>
      </c>
      <c r="BL25" s="171">
        <f>'Provider Comp and Prod'!$F$54</f>
        <v>0</v>
      </c>
      <c r="BM25" s="171">
        <f>'Provider Comp and Prod'!$F$55</f>
        <v>0</v>
      </c>
      <c r="BN25" s="171">
        <f>'Provider Comp and Prod'!$F$56</f>
        <v>0</v>
      </c>
    </row>
    <row r="26" spans="1:66" x14ac:dyDescent="0.2">
      <c r="A26" s="171">
        <f t="shared" ref="A26:A64" si="1">$A$10</f>
        <v>0</v>
      </c>
      <c r="B26" s="171" t="str">
        <f t="shared" ref="B26:B64" si="2">$B$10</f>
        <v/>
      </c>
      <c r="C26" s="171">
        <f t="shared" ref="C26:C64" si="3">$C$10</f>
        <v>0</v>
      </c>
      <c r="D26" s="171">
        <f t="shared" ref="D26:D64" si="4">$D$10</f>
        <v>0</v>
      </c>
      <c r="E26" s="171">
        <f t="shared" ref="E26:E64" si="5">$E$10</f>
        <v>0</v>
      </c>
      <c r="F26" s="171">
        <f t="shared" ref="F26:F64" si="6">$F$10</f>
        <v>0</v>
      </c>
      <c r="G26" s="171" t="str">
        <f t="shared" ref="G26:G64" si="7">$G$10</f>
        <v/>
      </c>
      <c r="H26" s="171">
        <f>'Provider Comp and Prod'!G11</f>
        <v>0</v>
      </c>
      <c r="I26" s="171">
        <f t="shared" ref="I26:I64" si="8">$I$10</f>
        <v>0</v>
      </c>
      <c r="J26" s="237"/>
      <c r="K26" s="171">
        <f>'Provider Comp and Prod'!G7</f>
        <v>2</v>
      </c>
      <c r="L26" s="171">
        <f>'Provider Comp and Prod'!G8</f>
        <v>0</v>
      </c>
      <c r="M26" s="171">
        <f>'Provider Comp and Prod'!$G$9</f>
        <v>0</v>
      </c>
      <c r="N26" s="171">
        <f>'Provider Comp and Prod'!G10</f>
        <v>0</v>
      </c>
      <c r="O26" s="171">
        <f>'Provider Comp and Prod'!G$11</f>
        <v>0</v>
      </c>
      <c r="P26" s="251">
        <f>'Provider Comp and Prod'!G13</f>
        <v>0</v>
      </c>
      <c r="Q26" s="251">
        <f>'Provider Comp and Prod'!$G$14</f>
        <v>0</v>
      </c>
      <c r="R26" s="251">
        <f>'Provider Comp and Prod'!G15</f>
        <v>0</v>
      </c>
      <c r="S26" s="251">
        <f>'Provider Comp and Prod'!$G$16</f>
        <v>0</v>
      </c>
      <c r="T26" s="251">
        <f>'Provider Comp and Prod'!$G$17</f>
        <v>0</v>
      </c>
      <c r="U26" s="251">
        <f>'Provider Comp and Prod'!G18</f>
        <v>0</v>
      </c>
      <c r="V26" s="234">
        <f>'Provider Comp and Prod'!G19</f>
        <v>0</v>
      </c>
      <c r="W26" s="231"/>
      <c r="X26" s="231"/>
      <c r="Y26" s="231"/>
      <c r="Z26" s="231"/>
      <c r="AA26" s="231"/>
      <c r="AB26" s="231"/>
      <c r="AC26" s="252">
        <f>'Provider Comp and Prod'!G22</f>
        <v>0</v>
      </c>
      <c r="AD26" s="252">
        <f>'Provider Comp and Prod'!G23</f>
        <v>0</v>
      </c>
      <c r="AE26" s="252">
        <f>'Provider Comp and Prod'!G24</f>
        <v>0</v>
      </c>
      <c r="AF26" s="252">
        <f>'Provider Comp and Prod'!G25</f>
        <v>0</v>
      </c>
      <c r="AG26" s="252">
        <f>'Provider Comp and Prod'!G26</f>
        <v>0</v>
      </c>
      <c r="AH26" s="252">
        <f>'Provider Comp and Prod'!G27</f>
        <v>0</v>
      </c>
      <c r="AI26" s="252">
        <f>'Provider Comp and Prod'!G28</f>
        <v>0</v>
      </c>
      <c r="AJ26" s="252">
        <f>'Provider Comp and Prod'!G29</f>
        <v>0</v>
      </c>
      <c r="AK26" s="252">
        <f>'Provider Comp and Prod'!G30</f>
        <v>0</v>
      </c>
      <c r="AL26" s="252">
        <f>'Provider Comp and Prod'!G31</f>
        <v>0</v>
      </c>
      <c r="AM26" s="252">
        <f>'Provider Comp and Prod'!G32</f>
        <v>0</v>
      </c>
      <c r="AN26" s="252">
        <f>'Provider Comp and Prod'!G33</f>
        <v>0</v>
      </c>
      <c r="AO26" s="252">
        <f>'Provider Comp and Prod'!G34</f>
        <v>0</v>
      </c>
      <c r="AP26" s="252">
        <f>'Provider Comp and Prod'!G35</f>
        <v>0</v>
      </c>
      <c r="AQ26" s="171">
        <f>'Provider Comp and Prod'!G36</f>
        <v>0</v>
      </c>
      <c r="AR26" s="171">
        <f>'Provider Comp and Prod'!G38</f>
        <v>0</v>
      </c>
      <c r="AS26" s="171">
        <f>'Provider Comp and Prod'!G39</f>
        <v>0</v>
      </c>
      <c r="AT26" s="178"/>
      <c r="AU26" s="171">
        <f>'Provider Comp and Prod'!G42</f>
        <v>0</v>
      </c>
      <c r="AV26" s="178"/>
      <c r="AW26" s="178"/>
      <c r="AX26" s="178"/>
      <c r="AY26" s="171">
        <f>'Provider Comp and Prod'!G48</f>
        <v>0</v>
      </c>
      <c r="AZ26" s="171">
        <f>'Provider Comp and Prod'!$G$45</f>
        <v>0</v>
      </c>
      <c r="BA26" s="171">
        <f>'Provider Comp and Prod'!$G$46</f>
        <v>0</v>
      </c>
      <c r="BB26" s="171">
        <f>'Provider Comp and Prod'!$G$47</f>
        <v>0</v>
      </c>
      <c r="BC26" s="178"/>
      <c r="BD26" s="178"/>
      <c r="BE26" s="178"/>
      <c r="BF26" s="171">
        <f>'Provider Comp and Prod'!G50</f>
        <v>0</v>
      </c>
      <c r="BG26" s="178"/>
      <c r="BH26" s="171">
        <f>'Provider Comp and Prod'!G51</f>
        <v>0</v>
      </c>
      <c r="BI26" s="171">
        <f>'Provider Comp and Prod'!G52</f>
        <v>0</v>
      </c>
      <c r="BJ26" s="178"/>
      <c r="BK26" s="171">
        <f>'Provider Comp and Prod'!$G$53</f>
        <v>0</v>
      </c>
      <c r="BL26" s="171">
        <f>'Provider Comp and Prod'!$G$54</f>
        <v>0</v>
      </c>
      <c r="BM26" s="171">
        <f>'Provider Comp and Prod'!$G$55</f>
        <v>0</v>
      </c>
      <c r="BN26" s="171">
        <f>'Provider Comp and Prod'!$G$56</f>
        <v>0</v>
      </c>
    </row>
    <row r="27" spans="1:66" x14ac:dyDescent="0.2">
      <c r="A27" s="171">
        <f t="shared" si="1"/>
        <v>0</v>
      </c>
      <c r="B27" s="171" t="str">
        <f t="shared" si="2"/>
        <v/>
      </c>
      <c r="C27" s="171">
        <f t="shared" si="3"/>
        <v>0</v>
      </c>
      <c r="D27" s="171">
        <f t="shared" si="4"/>
        <v>0</v>
      </c>
      <c r="E27" s="171">
        <f t="shared" si="5"/>
        <v>0</v>
      </c>
      <c r="F27" s="171">
        <f t="shared" si="6"/>
        <v>0</v>
      </c>
      <c r="G27" s="171" t="str">
        <f t="shared" si="7"/>
        <v/>
      </c>
      <c r="H27" s="171">
        <f>'Provider Comp and Prod'!H11</f>
        <v>0</v>
      </c>
      <c r="I27" s="171">
        <f t="shared" si="8"/>
        <v>0</v>
      </c>
      <c r="J27" s="237"/>
      <c r="K27" s="171">
        <f>'Provider Comp and Prod'!H7</f>
        <v>3</v>
      </c>
      <c r="L27" s="171">
        <f>'Provider Comp and Prod'!H8</f>
        <v>0</v>
      </c>
      <c r="M27" s="171">
        <f>'Provider Comp and Prod'!$H$9</f>
        <v>0</v>
      </c>
      <c r="N27" s="171">
        <f>'Provider Comp and Prod'!H10</f>
        <v>0</v>
      </c>
      <c r="O27" s="171">
        <f>'Provider Comp and Prod'!H$11</f>
        <v>0</v>
      </c>
      <c r="P27" s="251">
        <f>'Provider Comp and Prod'!H13</f>
        <v>0</v>
      </c>
      <c r="Q27" s="251">
        <f>'Provider Comp and Prod'!$H$14</f>
        <v>0</v>
      </c>
      <c r="R27" s="251">
        <f>'Provider Comp and Prod'!H15</f>
        <v>0</v>
      </c>
      <c r="S27" s="251">
        <f>'Provider Comp and Prod'!$H$16</f>
        <v>0</v>
      </c>
      <c r="T27" s="251">
        <f>'Provider Comp and Prod'!$H$17</f>
        <v>0</v>
      </c>
      <c r="U27" s="251">
        <f>'Provider Comp and Prod'!H18</f>
        <v>0</v>
      </c>
      <c r="V27" s="234">
        <f>'Provider Comp and Prod'!H19</f>
        <v>0</v>
      </c>
      <c r="W27" s="231"/>
      <c r="X27" s="231"/>
      <c r="Y27" s="231"/>
      <c r="Z27" s="231"/>
      <c r="AA27" s="231"/>
      <c r="AB27" s="231"/>
      <c r="AC27" s="252">
        <f>'Provider Comp and Prod'!H22</f>
        <v>0</v>
      </c>
      <c r="AD27" s="252">
        <f>'Provider Comp and Prod'!H23</f>
        <v>0</v>
      </c>
      <c r="AE27" s="252">
        <f>'Provider Comp and Prod'!H24</f>
        <v>0</v>
      </c>
      <c r="AF27" s="252">
        <f>'Provider Comp and Prod'!H25</f>
        <v>0</v>
      </c>
      <c r="AG27" s="252">
        <f>'Provider Comp and Prod'!H26</f>
        <v>0</v>
      </c>
      <c r="AH27" s="252">
        <f>'Provider Comp and Prod'!H27</f>
        <v>0</v>
      </c>
      <c r="AI27" s="252">
        <f>'Provider Comp and Prod'!H28</f>
        <v>0</v>
      </c>
      <c r="AJ27" s="252">
        <f>'Provider Comp and Prod'!H29</f>
        <v>0</v>
      </c>
      <c r="AK27" s="252">
        <f>'Provider Comp and Prod'!H30</f>
        <v>0</v>
      </c>
      <c r="AL27" s="252">
        <f>'Provider Comp and Prod'!H31</f>
        <v>0</v>
      </c>
      <c r="AM27" s="252">
        <f>'Provider Comp and Prod'!H32</f>
        <v>0</v>
      </c>
      <c r="AN27" s="252">
        <f>'Provider Comp and Prod'!H33</f>
        <v>0</v>
      </c>
      <c r="AO27" s="252">
        <f>'Provider Comp and Prod'!H34</f>
        <v>0</v>
      </c>
      <c r="AP27" s="252">
        <f>'Provider Comp and Prod'!H35</f>
        <v>0</v>
      </c>
      <c r="AQ27" s="171">
        <f>'Provider Comp and Prod'!H36</f>
        <v>0</v>
      </c>
      <c r="AR27" s="171">
        <f>'Provider Comp and Prod'!H38</f>
        <v>0</v>
      </c>
      <c r="AS27" s="171">
        <f>'Provider Comp and Prod'!H39</f>
        <v>0</v>
      </c>
      <c r="AT27" s="178"/>
      <c r="AU27" s="171">
        <f>'Provider Comp and Prod'!H42</f>
        <v>0</v>
      </c>
      <c r="AV27" s="178"/>
      <c r="AW27" s="178"/>
      <c r="AX27" s="178"/>
      <c r="AY27" s="171">
        <f>'Provider Comp and Prod'!H48</f>
        <v>0</v>
      </c>
      <c r="AZ27" s="171">
        <f>'Provider Comp and Prod'!$H$45</f>
        <v>0</v>
      </c>
      <c r="BA27" s="171">
        <f>'Provider Comp and Prod'!$H$46</f>
        <v>0</v>
      </c>
      <c r="BB27" s="171">
        <f>'Provider Comp and Prod'!$H$47</f>
        <v>0</v>
      </c>
      <c r="BC27" s="178"/>
      <c r="BD27" s="178"/>
      <c r="BE27" s="178"/>
      <c r="BF27" s="171">
        <f>'Provider Comp and Prod'!H50</f>
        <v>0</v>
      </c>
      <c r="BG27" s="178"/>
      <c r="BH27" s="171">
        <f>'Provider Comp and Prod'!H51</f>
        <v>0</v>
      </c>
      <c r="BI27" s="171">
        <f>'Provider Comp and Prod'!H52</f>
        <v>0</v>
      </c>
      <c r="BJ27" s="178"/>
      <c r="BK27" s="171">
        <f>'Provider Comp and Prod'!$H$53</f>
        <v>0</v>
      </c>
      <c r="BL27" s="171">
        <f>'Provider Comp and Prod'!$H$54</f>
        <v>0</v>
      </c>
      <c r="BM27" s="171">
        <f>'Provider Comp and Prod'!$H$55</f>
        <v>0</v>
      </c>
      <c r="BN27" s="171">
        <f>'Provider Comp and Prod'!$H$56</f>
        <v>0</v>
      </c>
    </row>
    <row r="28" spans="1:66" x14ac:dyDescent="0.2">
      <c r="A28" s="171">
        <f t="shared" si="1"/>
        <v>0</v>
      </c>
      <c r="B28" s="171" t="str">
        <f t="shared" si="2"/>
        <v/>
      </c>
      <c r="C28" s="171">
        <f t="shared" si="3"/>
        <v>0</v>
      </c>
      <c r="D28" s="171">
        <f t="shared" si="4"/>
        <v>0</v>
      </c>
      <c r="E28" s="171">
        <f t="shared" si="5"/>
        <v>0</v>
      </c>
      <c r="F28" s="171">
        <f t="shared" si="6"/>
        <v>0</v>
      </c>
      <c r="G28" s="171" t="str">
        <f t="shared" si="7"/>
        <v/>
      </c>
      <c r="H28" s="171">
        <f>'Provider Comp and Prod'!I11</f>
        <v>0</v>
      </c>
      <c r="I28" s="171">
        <f t="shared" si="8"/>
        <v>0</v>
      </c>
      <c r="J28" s="237"/>
      <c r="K28" s="171">
        <f>'Provider Comp and Prod'!I7</f>
        <v>4</v>
      </c>
      <c r="L28" s="171">
        <f>'Provider Comp and Prod'!I8</f>
        <v>0</v>
      </c>
      <c r="M28" s="171">
        <f>'Provider Comp and Prod'!$I$9</f>
        <v>0</v>
      </c>
      <c r="N28" s="171">
        <f>'Provider Comp and Prod'!I10</f>
        <v>0</v>
      </c>
      <c r="O28" s="171">
        <f>'Provider Comp and Prod'!I$11</f>
        <v>0</v>
      </c>
      <c r="P28" s="251">
        <f>'Provider Comp and Prod'!I13</f>
        <v>0</v>
      </c>
      <c r="Q28" s="251">
        <f>'Provider Comp and Prod'!$I$14</f>
        <v>0</v>
      </c>
      <c r="R28" s="251">
        <f>'Provider Comp and Prod'!I15</f>
        <v>0</v>
      </c>
      <c r="S28" s="251">
        <f>'Provider Comp and Prod'!$I$16</f>
        <v>0</v>
      </c>
      <c r="T28" s="251">
        <f>'Provider Comp and Prod'!$I$17</f>
        <v>0</v>
      </c>
      <c r="U28" s="251">
        <f>'Provider Comp and Prod'!I18</f>
        <v>0</v>
      </c>
      <c r="V28" s="234">
        <f>'Provider Comp and Prod'!I19</f>
        <v>0</v>
      </c>
      <c r="W28" s="231"/>
      <c r="X28" s="231"/>
      <c r="Y28" s="231"/>
      <c r="Z28" s="231"/>
      <c r="AA28" s="231"/>
      <c r="AB28" s="231"/>
      <c r="AC28" s="252">
        <f>'Provider Comp and Prod'!I22</f>
        <v>0</v>
      </c>
      <c r="AD28" s="252">
        <f>'Provider Comp and Prod'!I23</f>
        <v>0</v>
      </c>
      <c r="AE28" s="252">
        <f>'Provider Comp and Prod'!I24</f>
        <v>0</v>
      </c>
      <c r="AF28" s="252">
        <f>'Provider Comp and Prod'!I25</f>
        <v>0</v>
      </c>
      <c r="AG28" s="252">
        <f>'Provider Comp and Prod'!I26</f>
        <v>0</v>
      </c>
      <c r="AH28" s="252">
        <f>'Provider Comp and Prod'!I27</f>
        <v>0</v>
      </c>
      <c r="AI28" s="252">
        <f>'Provider Comp and Prod'!I28</f>
        <v>0</v>
      </c>
      <c r="AJ28" s="252">
        <f>'Provider Comp and Prod'!I29</f>
        <v>0</v>
      </c>
      <c r="AK28" s="252">
        <f>'Provider Comp and Prod'!I30</f>
        <v>0</v>
      </c>
      <c r="AL28" s="252">
        <f>'Provider Comp and Prod'!I31</f>
        <v>0</v>
      </c>
      <c r="AM28" s="252">
        <f>'Provider Comp and Prod'!I32</f>
        <v>0</v>
      </c>
      <c r="AN28" s="252">
        <f>'Provider Comp and Prod'!I33</f>
        <v>0</v>
      </c>
      <c r="AO28" s="252">
        <f>'Provider Comp and Prod'!I34</f>
        <v>0</v>
      </c>
      <c r="AP28" s="252">
        <f>'Provider Comp and Prod'!I35</f>
        <v>0</v>
      </c>
      <c r="AQ28" s="171">
        <f>'Provider Comp and Prod'!I36</f>
        <v>0</v>
      </c>
      <c r="AR28" s="171">
        <f>'Provider Comp and Prod'!I38</f>
        <v>0</v>
      </c>
      <c r="AS28" s="171">
        <f>'Provider Comp and Prod'!I39</f>
        <v>0</v>
      </c>
      <c r="AT28" s="178"/>
      <c r="AU28" s="171">
        <f>'Provider Comp and Prod'!I42</f>
        <v>0</v>
      </c>
      <c r="AV28" s="178"/>
      <c r="AW28" s="178"/>
      <c r="AX28" s="178"/>
      <c r="AY28" s="171">
        <f>'Provider Comp and Prod'!I48</f>
        <v>0</v>
      </c>
      <c r="AZ28" s="171">
        <f>'Provider Comp and Prod'!$I$45</f>
        <v>0</v>
      </c>
      <c r="BA28" s="171">
        <f>'Provider Comp and Prod'!$I$46</f>
        <v>0</v>
      </c>
      <c r="BB28" s="171">
        <f>'Provider Comp and Prod'!$I$47</f>
        <v>0</v>
      </c>
      <c r="BC28" s="178"/>
      <c r="BD28" s="178"/>
      <c r="BE28" s="178"/>
      <c r="BF28" s="171">
        <f>'Provider Comp and Prod'!I50</f>
        <v>0</v>
      </c>
      <c r="BG28" s="178"/>
      <c r="BH28" s="171">
        <f>'Provider Comp and Prod'!I51</f>
        <v>0</v>
      </c>
      <c r="BI28" s="171">
        <f>'Provider Comp and Prod'!I52</f>
        <v>0</v>
      </c>
      <c r="BJ28" s="178"/>
      <c r="BK28" s="171">
        <f>'Provider Comp and Prod'!$I$53</f>
        <v>0</v>
      </c>
      <c r="BL28" s="171">
        <f>'Provider Comp and Prod'!$I$54</f>
        <v>0</v>
      </c>
      <c r="BM28" s="171">
        <f>'Provider Comp and Prod'!$I$55</f>
        <v>0</v>
      </c>
      <c r="BN28" s="171">
        <f>'Provider Comp and Prod'!$I$56</f>
        <v>0</v>
      </c>
    </row>
    <row r="29" spans="1:66" x14ac:dyDescent="0.2">
      <c r="A29" s="171">
        <f t="shared" si="1"/>
        <v>0</v>
      </c>
      <c r="B29" s="171" t="str">
        <f t="shared" si="2"/>
        <v/>
      </c>
      <c r="C29" s="171">
        <f t="shared" si="3"/>
        <v>0</v>
      </c>
      <c r="D29" s="171">
        <f t="shared" si="4"/>
        <v>0</v>
      </c>
      <c r="E29" s="171">
        <f t="shared" si="5"/>
        <v>0</v>
      </c>
      <c r="F29" s="171">
        <f t="shared" si="6"/>
        <v>0</v>
      </c>
      <c r="G29" s="171" t="str">
        <f t="shared" si="7"/>
        <v/>
      </c>
      <c r="H29" s="171">
        <f>'Provider Comp and Prod'!J11</f>
        <v>0</v>
      </c>
      <c r="I29" s="171">
        <f t="shared" si="8"/>
        <v>0</v>
      </c>
      <c r="J29" s="237"/>
      <c r="K29" s="171">
        <f>'Provider Comp and Prod'!J7</f>
        <v>5</v>
      </c>
      <c r="L29" s="171">
        <f>'Provider Comp and Prod'!J8</f>
        <v>0</v>
      </c>
      <c r="M29" s="171">
        <f>'Provider Comp and Prod'!$J$9</f>
        <v>0</v>
      </c>
      <c r="N29" s="171">
        <f>'Provider Comp and Prod'!J10</f>
        <v>0</v>
      </c>
      <c r="O29" s="171">
        <f>'Provider Comp and Prod'!J$11</f>
        <v>0</v>
      </c>
      <c r="P29" s="251">
        <f>'Provider Comp and Prod'!J13</f>
        <v>0</v>
      </c>
      <c r="Q29" s="251">
        <f>'Provider Comp and Prod'!$J$14</f>
        <v>0</v>
      </c>
      <c r="R29" s="251">
        <f>'Provider Comp and Prod'!J15</f>
        <v>0</v>
      </c>
      <c r="S29" s="251">
        <f>'Provider Comp and Prod'!$J$16</f>
        <v>0</v>
      </c>
      <c r="T29" s="251">
        <f>'Provider Comp and Prod'!$J$17</f>
        <v>0</v>
      </c>
      <c r="U29" s="251">
        <f>'Provider Comp and Prod'!J18</f>
        <v>0</v>
      </c>
      <c r="V29" s="234">
        <f>'Provider Comp and Prod'!J19</f>
        <v>0</v>
      </c>
      <c r="W29" s="231"/>
      <c r="X29" s="231"/>
      <c r="Y29" s="231"/>
      <c r="Z29" s="231"/>
      <c r="AA29" s="231"/>
      <c r="AB29" s="231"/>
      <c r="AC29" s="252">
        <f>'Provider Comp and Prod'!J22</f>
        <v>0</v>
      </c>
      <c r="AD29" s="252">
        <f>'Provider Comp and Prod'!J23</f>
        <v>0</v>
      </c>
      <c r="AE29" s="252">
        <f>'Provider Comp and Prod'!J24</f>
        <v>0</v>
      </c>
      <c r="AF29" s="252">
        <f>'Provider Comp and Prod'!J25</f>
        <v>0</v>
      </c>
      <c r="AG29" s="252">
        <f>'Provider Comp and Prod'!J26</f>
        <v>0</v>
      </c>
      <c r="AH29" s="252">
        <f>'Provider Comp and Prod'!J27</f>
        <v>0</v>
      </c>
      <c r="AI29" s="252">
        <f>'Provider Comp and Prod'!J28</f>
        <v>0</v>
      </c>
      <c r="AJ29" s="252">
        <f>'Provider Comp and Prod'!J29</f>
        <v>0</v>
      </c>
      <c r="AK29" s="252">
        <f>'Provider Comp and Prod'!J30</f>
        <v>0</v>
      </c>
      <c r="AL29" s="252">
        <f>'Provider Comp and Prod'!J31</f>
        <v>0</v>
      </c>
      <c r="AM29" s="252">
        <f>'Provider Comp and Prod'!J32</f>
        <v>0</v>
      </c>
      <c r="AN29" s="252">
        <f>'Provider Comp and Prod'!J33</f>
        <v>0</v>
      </c>
      <c r="AO29" s="252">
        <f>'Provider Comp and Prod'!J34</f>
        <v>0</v>
      </c>
      <c r="AP29" s="252">
        <f>'Provider Comp and Prod'!J35</f>
        <v>0</v>
      </c>
      <c r="AQ29" s="171">
        <f>'Provider Comp and Prod'!J36</f>
        <v>0</v>
      </c>
      <c r="AR29" s="171">
        <f>'Provider Comp and Prod'!J38</f>
        <v>0</v>
      </c>
      <c r="AS29" s="171">
        <f>'Provider Comp and Prod'!J39</f>
        <v>0</v>
      </c>
      <c r="AT29" s="178"/>
      <c r="AU29" s="171">
        <f>'Provider Comp and Prod'!J42</f>
        <v>0</v>
      </c>
      <c r="AV29" s="178"/>
      <c r="AW29" s="178"/>
      <c r="AX29" s="178"/>
      <c r="AY29" s="171">
        <f>'Provider Comp and Prod'!J48</f>
        <v>0</v>
      </c>
      <c r="AZ29" s="171">
        <f>'Provider Comp and Prod'!$J$45</f>
        <v>0</v>
      </c>
      <c r="BA29" s="171">
        <f>'Provider Comp and Prod'!$J$46</f>
        <v>0</v>
      </c>
      <c r="BB29" s="171">
        <f>'Provider Comp and Prod'!$J$47</f>
        <v>0</v>
      </c>
      <c r="BC29" s="178"/>
      <c r="BD29" s="178"/>
      <c r="BE29" s="178"/>
      <c r="BF29" s="171">
        <f>'Provider Comp and Prod'!J50</f>
        <v>0</v>
      </c>
      <c r="BG29" s="178"/>
      <c r="BH29" s="171">
        <f>'Provider Comp and Prod'!J51</f>
        <v>0</v>
      </c>
      <c r="BI29" s="171">
        <f>'Provider Comp and Prod'!J52</f>
        <v>0</v>
      </c>
      <c r="BJ29" s="178"/>
      <c r="BK29" s="171">
        <f>'Provider Comp and Prod'!$J$53</f>
        <v>0</v>
      </c>
      <c r="BL29" s="171">
        <f>'Provider Comp and Prod'!$J$54</f>
        <v>0</v>
      </c>
      <c r="BM29" s="171">
        <f>'Provider Comp and Prod'!$J$55</f>
        <v>0</v>
      </c>
      <c r="BN29" s="171">
        <f>'Provider Comp and Prod'!$J$56</f>
        <v>0</v>
      </c>
    </row>
    <row r="30" spans="1:66" x14ac:dyDescent="0.2">
      <c r="A30" s="171">
        <f t="shared" si="1"/>
        <v>0</v>
      </c>
      <c r="B30" s="171" t="str">
        <f t="shared" si="2"/>
        <v/>
      </c>
      <c r="C30" s="171">
        <f t="shared" si="3"/>
        <v>0</v>
      </c>
      <c r="D30" s="171">
        <f t="shared" si="4"/>
        <v>0</v>
      </c>
      <c r="E30" s="171">
        <f t="shared" si="5"/>
        <v>0</v>
      </c>
      <c r="F30" s="171">
        <f t="shared" si="6"/>
        <v>0</v>
      </c>
      <c r="G30" s="171" t="str">
        <f t="shared" si="7"/>
        <v/>
      </c>
      <c r="H30" s="171">
        <f>'Provider Comp and Prod'!K11</f>
        <v>0</v>
      </c>
      <c r="I30" s="171">
        <f t="shared" si="8"/>
        <v>0</v>
      </c>
      <c r="J30" s="237"/>
      <c r="K30" s="171">
        <f>'Provider Comp and Prod'!K7</f>
        <v>6</v>
      </c>
      <c r="L30" s="171">
        <f>'Provider Comp and Prod'!K8</f>
        <v>0</v>
      </c>
      <c r="M30" s="171">
        <f>'Provider Comp and Prod'!$K$9</f>
        <v>0</v>
      </c>
      <c r="N30" s="171">
        <f>'Provider Comp and Prod'!K10</f>
        <v>0</v>
      </c>
      <c r="O30" s="171">
        <f>'Provider Comp and Prod'!K$11</f>
        <v>0</v>
      </c>
      <c r="P30" s="251">
        <f>'Provider Comp and Prod'!K13</f>
        <v>0</v>
      </c>
      <c r="Q30" s="251">
        <f>'Provider Comp and Prod'!$K$14</f>
        <v>0</v>
      </c>
      <c r="R30" s="251">
        <f>'Provider Comp and Prod'!K15</f>
        <v>0</v>
      </c>
      <c r="S30" s="251">
        <f>'Provider Comp and Prod'!$K$16</f>
        <v>0</v>
      </c>
      <c r="T30" s="251">
        <f>'Provider Comp and Prod'!$K$17</f>
        <v>0</v>
      </c>
      <c r="U30" s="251">
        <f>'Provider Comp and Prod'!K18</f>
        <v>0</v>
      </c>
      <c r="V30" s="234">
        <f>'Provider Comp and Prod'!K19</f>
        <v>0</v>
      </c>
      <c r="W30" s="231"/>
      <c r="X30" s="231"/>
      <c r="Y30" s="231"/>
      <c r="Z30" s="231"/>
      <c r="AA30" s="231"/>
      <c r="AB30" s="231"/>
      <c r="AC30" s="252">
        <f>'Provider Comp and Prod'!K22</f>
        <v>0</v>
      </c>
      <c r="AD30" s="252">
        <f>'Provider Comp and Prod'!K23</f>
        <v>0</v>
      </c>
      <c r="AE30" s="252">
        <f>'Provider Comp and Prod'!K24</f>
        <v>0</v>
      </c>
      <c r="AF30" s="252">
        <f>'Provider Comp and Prod'!K25</f>
        <v>0</v>
      </c>
      <c r="AG30" s="252">
        <f>'Provider Comp and Prod'!K26</f>
        <v>0</v>
      </c>
      <c r="AH30" s="252">
        <f>'Provider Comp and Prod'!K27</f>
        <v>0</v>
      </c>
      <c r="AI30" s="252">
        <f>'Provider Comp and Prod'!K28</f>
        <v>0</v>
      </c>
      <c r="AJ30" s="252">
        <f>'Provider Comp and Prod'!K29</f>
        <v>0</v>
      </c>
      <c r="AK30" s="252">
        <f>'Provider Comp and Prod'!K30</f>
        <v>0</v>
      </c>
      <c r="AL30" s="252">
        <f>'Provider Comp and Prod'!K31</f>
        <v>0</v>
      </c>
      <c r="AM30" s="252">
        <f>'Provider Comp and Prod'!K32</f>
        <v>0</v>
      </c>
      <c r="AN30" s="252">
        <f>'Provider Comp and Prod'!K33</f>
        <v>0</v>
      </c>
      <c r="AO30" s="252">
        <f>'Provider Comp and Prod'!K34</f>
        <v>0</v>
      </c>
      <c r="AP30" s="252">
        <f>'Provider Comp and Prod'!K35</f>
        <v>0</v>
      </c>
      <c r="AQ30" s="171">
        <f>'Provider Comp and Prod'!K36</f>
        <v>0</v>
      </c>
      <c r="AR30" s="171">
        <f>'Provider Comp and Prod'!K38</f>
        <v>0</v>
      </c>
      <c r="AS30" s="171">
        <f>'Provider Comp and Prod'!K39</f>
        <v>0</v>
      </c>
      <c r="AT30" s="178"/>
      <c r="AU30" s="171">
        <f>'Provider Comp and Prod'!K42</f>
        <v>0</v>
      </c>
      <c r="AV30" s="178"/>
      <c r="AW30" s="178"/>
      <c r="AX30" s="178"/>
      <c r="AY30" s="171">
        <f>'Provider Comp and Prod'!K48</f>
        <v>0</v>
      </c>
      <c r="AZ30" s="171">
        <f>'Provider Comp and Prod'!$K$45</f>
        <v>0</v>
      </c>
      <c r="BA30" s="171">
        <f>'Provider Comp and Prod'!$K$46</f>
        <v>0</v>
      </c>
      <c r="BB30" s="171">
        <f>'Provider Comp and Prod'!$K$47</f>
        <v>0</v>
      </c>
      <c r="BC30" s="178"/>
      <c r="BD30" s="178"/>
      <c r="BE30" s="178"/>
      <c r="BF30" s="171">
        <f>'Provider Comp and Prod'!K50</f>
        <v>0</v>
      </c>
      <c r="BG30" s="178"/>
      <c r="BH30" s="171">
        <f>'Provider Comp and Prod'!K51</f>
        <v>0</v>
      </c>
      <c r="BI30" s="171">
        <f>'Provider Comp and Prod'!K52</f>
        <v>0</v>
      </c>
      <c r="BJ30" s="178"/>
      <c r="BK30" s="171">
        <f>'Provider Comp and Prod'!$K$53</f>
        <v>0</v>
      </c>
      <c r="BL30" s="171">
        <f>'Provider Comp and Prod'!$K$54</f>
        <v>0</v>
      </c>
      <c r="BM30" s="171">
        <f>'Provider Comp and Prod'!$K$55</f>
        <v>0</v>
      </c>
      <c r="BN30" s="171">
        <f>'Provider Comp and Prod'!$K$56</f>
        <v>0</v>
      </c>
    </row>
    <row r="31" spans="1:66" x14ac:dyDescent="0.2">
      <c r="A31" s="171">
        <f t="shared" si="1"/>
        <v>0</v>
      </c>
      <c r="B31" s="171" t="str">
        <f t="shared" si="2"/>
        <v/>
      </c>
      <c r="C31" s="171">
        <f t="shared" si="3"/>
        <v>0</v>
      </c>
      <c r="D31" s="171">
        <f t="shared" si="4"/>
        <v>0</v>
      </c>
      <c r="E31" s="171">
        <f t="shared" si="5"/>
        <v>0</v>
      </c>
      <c r="F31" s="171">
        <f t="shared" si="6"/>
        <v>0</v>
      </c>
      <c r="G31" s="171" t="str">
        <f t="shared" si="7"/>
        <v/>
      </c>
      <c r="H31" s="171">
        <f>'Provider Comp and Prod'!L11</f>
        <v>0</v>
      </c>
      <c r="I31" s="171">
        <f t="shared" si="8"/>
        <v>0</v>
      </c>
      <c r="J31" s="237"/>
      <c r="K31" s="171">
        <f>'Provider Comp and Prod'!L7</f>
        <v>7</v>
      </c>
      <c r="L31" s="171">
        <f>'Provider Comp and Prod'!L8</f>
        <v>0</v>
      </c>
      <c r="M31" s="171">
        <f>'Provider Comp and Prod'!$L$9</f>
        <v>0</v>
      </c>
      <c r="N31" s="171">
        <f>'Provider Comp and Prod'!L10</f>
        <v>0</v>
      </c>
      <c r="O31" s="171">
        <f>'Provider Comp and Prod'!$L11</f>
        <v>0</v>
      </c>
      <c r="P31" s="251">
        <f>'Provider Comp and Prod'!L13</f>
        <v>0</v>
      </c>
      <c r="Q31" s="251">
        <f>'Provider Comp and Prod'!$L$14</f>
        <v>0</v>
      </c>
      <c r="R31" s="251">
        <f>'Provider Comp and Prod'!L15</f>
        <v>0</v>
      </c>
      <c r="S31" s="251">
        <f>'Provider Comp and Prod'!$L$16</f>
        <v>0</v>
      </c>
      <c r="T31" s="251">
        <f>'Provider Comp and Prod'!$L$17</f>
        <v>0</v>
      </c>
      <c r="U31" s="251">
        <f>'Provider Comp and Prod'!L18</f>
        <v>0</v>
      </c>
      <c r="V31" s="234">
        <f>'Provider Comp and Prod'!L19</f>
        <v>0</v>
      </c>
      <c r="W31" s="231"/>
      <c r="X31" s="231"/>
      <c r="Y31" s="231"/>
      <c r="Z31" s="231"/>
      <c r="AA31" s="231"/>
      <c r="AB31" s="231"/>
      <c r="AC31" s="252">
        <f>'Provider Comp and Prod'!L22</f>
        <v>0</v>
      </c>
      <c r="AD31" s="252">
        <f>'Provider Comp and Prod'!L23</f>
        <v>0</v>
      </c>
      <c r="AE31" s="252">
        <f>'Provider Comp and Prod'!L24</f>
        <v>0</v>
      </c>
      <c r="AF31" s="252">
        <f>'Provider Comp and Prod'!L25</f>
        <v>0</v>
      </c>
      <c r="AG31" s="252">
        <f>'Provider Comp and Prod'!L26</f>
        <v>0</v>
      </c>
      <c r="AH31" s="252">
        <f>'Provider Comp and Prod'!L27</f>
        <v>0</v>
      </c>
      <c r="AI31" s="252">
        <f>'Provider Comp and Prod'!L28</f>
        <v>0</v>
      </c>
      <c r="AJ31" s="252">
        <f>'Provider Comp and Prod'!L29</f>
        <v>0</v>
      </c>
      <c r="AK31" s="252">
        <f>'Provider Comp and Prod'!L30</f>
        <v>0</v>
      </c>
      <c r="AL31" s="252">
        <f>'Provider Comp and Prod'!L31</f>
        <v>0</v>
      </c>
      <c r="AM31" s="252">
        <f>'Provider Comp and Prod'!L32</f>
        <v>0</v>
      </c>
      <c r="AN31" s="252">
        <f>'Provider Comp and Prod'!L33</f>
        <v>0</v>
      </c>
      <c r="AO31" s="252">
        <f>'Provider Comp and Prod'!L34</f>
        <v>0</v>
      </c>
      <c r="AP31" s="252">
        <f>'Provider Comp and Prod'!L35</f>
        <v>0</v>
      </c>
      <c r="AQ31" s="171">
        <f>'Provider Comp and Prod'!L36</f>
        <v>0</v>
      </c>
      <c r="AR31" s="171">
        <f>'Provider Comp and Prod'!L38</f>
        <v>0</v>
      </c>
      <c r="AS31" s="171">
        <f>'Provider Comp and Prod'!L39</f>
        <v>0</v>
      </c>
      <c r="AT31" s="178"/>
      <c r="AU31" s="171">
        <f>'Provider Comp and Prod'!L42</f>
        <v>0</v>
      </c>
      <c r="AV31" s="178"/>
      <c r="AW31" s="178"/>
      <c r="AX31" s="178"/>
      <c r="AY31" s="171">
        <f>'Provider Comp and Prod'!L48</f>
        <v>0</v>
      </c>
      <c r="AZ31" s="171">
        <f>'Provider Comp and Prod'!$L$45</f>
        <v>0</v>
      </c>
      <c r="BA31" s="171">
        <f>'Provider Comp and Prod'!$L$46</f>
        <v>0</v>
      </c>
      <c r="BB31" s="171">
        <f>'Provider Comp and Prod'!$L$47</f>
        <v>0</v>
      </c>
      <c r="BC31" s="178"/>
      <c r="BD31" s="178"/>
      <c r="BE31" s="178"/>
      <c r="BF31" s="171">
        <f>'Provider Comp and Prod'!L50</f>
        <v>0</v>
      </c>
      <c r="BG31" s="178"/>
      <c r="BH31" s="171">
        <f>'Provider Comp and Prod'!L51</f>
        <v>0</v>
      </c>
      <c r="BI31" s="171">
        <f>'Provider Comp and Prod'!L52</f>
        <v>0</v>
      </c>
      <c r="BJ31" s="178"/>
      <c r="BK31" s="171">
        <f>'Provider Comp and Prod'!$L$53</f>
        <v>0</v>
      </c>
      <c r="BL31" s="171">
        <f>'Provider Comp and Prod'!$L$54</f>
        <v>0</v>
      </c>
      <c r="BM31" s="171">
        <f>'Provider Comp and Prod'!$L$55</f>
        <v>0</v>
      </c>
      <c r="BN31" s="171">
        <f>'Provider Comp and Prod'!$L$56</f>
        <v>0</v>
      </c>
    </row>
    <row r="32" spans="1:66" x14ac:dyDescent="0.2">
      <c r="A32" s="171">
        <f t="shared" si="1"/>
        <v>0</v>
      </c>
      <c r="B32" s="171" t="str">
        <f t="shared" si="2"/>
        <v/>
      </c>
      <c r="C32" s="171">
        <f t="shared" si="3"/>
        <v>0</v>
      </c>
      <c r="D32" s="171">
        <f t="shared" si="4"/>
        <v>0</v>
      </c>
      <c r="E32" s="171">
        <f t="shared" si="5"/>
        <v>0</v>
      </c>
      <c r="F32" s="171">
        <f t="shared" si="6"/>
        <v>0</v>
      </c>
      <c r="G32" s="171" t="str">
        <f t="shared" si="7"/>
        <v/>
      </c>
      <c r="H32" s="171">
        <f>'Provider Comp and Prod'!M11</f>
        <v>0</v>
      </c>
      <c r="I32" s="171">
        <f t="shared" si="8"/>
        <v>0</v>
      </c>
      <c r="J32" s="237"/>
      <c r="K32" s="171">
        <f>'Provider Comp and Prod'!M7</f>
        <v>8</v>
      </c>
      <c r="L32" s="171">
        <f>'Provider Comp and Prod'!M8</f>
        <v>0</v>
      </c>
      <c r="M32" s="171">
        <f>'Provider Comp and Prod'!$M$9</f>
        <v>0</v>
      </c>
      <c r="N32" s="171">
        <f>'Provider Comp and Prod'!M10</f>
        <v>0</v>
      </c>
      <c r="O32" s="171">
        <f>'Provider Comp and Prod'!$M11</f>
        <v>0</v>
      </c>
      <c r="P32" s="251">
        <f>'Provider Comp and Prod'!M13</f>
        <v>0</v>
      </c>
      <c r="Q32" s="251">
        <f>'Provider Comp and Prod'!$M$14</f>
        <v>0</v>
      </c>
      <c r="R32" s="251">
        <f>'Provider Comp and Prod'!M15</f>
        <v>0</v>
      </c>
      <c r="S32" s="251">
        <f>'Provider Comp and Prod'!$M$16</f>
        <v>0</v>
      </c>
      <c r="T32" s="251">
        <f>'Provider Comp and Prod'!$M$17</f>
        <v>0</v>
      </c>
      <c r="U32" s="251">
        <f>'Provider Comp and Prod'!M18</f>
        <v>0</v>
      </c>
      <c r="V32" s="234">
        <f>'Provider Comp and Prod'!M19</f>
        <v>0</v>
      </c>
      <c r="W32" s="231"/>
      <c r="X32" s="231"/>
      <c r="Y32" s="231"/>
      <c r="Z32" s="231"/>
      <c r="AA32" s="231"/>
      <c r="AB32" s="231"/>
      <c r="AC32" s="252">
        <f>'Provider Comp and Prod'!M22</f>
        <v>0</v>
      </c>
      <c r="AD32" s="252">
        <f>'Provider Comp and Prod'!M23</f>
        <v>0</v>
      </c>
      <c r="AE32" s="252">
        <f>'Provider Comp and Prod'!M24</f>
        <v>0</v>
      </c>
      <c r="AF32" s="252">
        <f>'Provider Comp and Prod'!M25</f>
        <v>0</v>
      </c>
      <c r="AG32" s="252">
        <f>'Provider Comp and Prod'!M26</f>
        <v>0</v>
      </c>
      <c r="AH32" s="252">
        <f>'Provider Comp and Prod'!M27</f>
        <v>0</v>
      </c>
      <c r="AI32" s="252">
        <f>'Provider Comp and Prod'!M28</f>
        <v>0</v>
      </c>
      <c r="AJ32" s="252">
        <f>'Provider Comp and Prod'!M29</f>
        <v>0</v>
      </c>
      <c r="AK32" s="252">
        <f>'Provider Comp and Prod'!M30</f>
        <v>0</v>
      </c>
      <c r="AL32" s="252">
        <f>'Provider Comp and Prod'!M31</f>
        <v>0</v>
      </c>
      <c r="AM32" s="252">
        <f>'Provider Comp and Prod'!M32</f>
        <v>0</v>
      </c>
      <c r="AN32" s="252">
        <f>'Provider Comp and Prod'!M33</f>
        <v>0</v>
      </c>
      <c r="AO32" s="252">
        <f>'Provider Comp and Prod'!M34</f>
        <v>0</v>
      </c>
      <c r="AP32" s="252">
        <f>'Provider Comp and Prod'!M35</f>
        <v>0</v>
      </c>
      <c r="AQ32" s="171">
        <f>'Provider Comp and Prod'!M36</f>
        <v>0</v>
      </c>
      <c r="AR32" s="171">
        <f>'Provider Comp and Prod'!M38</f>
        <v>0</v>
      </c>
      <c r="AS32" s="171">
        <f>'Provider Comp and Prod'!M39</f>
        <v>0</v>
      </c>
      <c r="AT32" s="178"/>
      <c r="AU32" s="171">
        <f>'Provider Comp and Prod'!M42</f>
        <v>0</v>
      </c>
      <c r="AV32" s="178"/>
      <c r="AW32" s="178"/>
      <c r="AX32" s="178"/>
      <c r="AY32" s="171">
        <f>'Provider Comp and Prod'!M48</f>
        <v>0</v>
      </c>
      <c r="AZ32" s="171">
        <f>'Provider Comp and Prod'!$M$45</f>
        <v>0</v>
      </c>
      <c r="BA32" s="171">
        <f>'Provider Comp and Prod'!$M$46</f>
        <v>0</v>
      </c>
      <c r="BB32" s="171">
        <f>'Provider Comp and Prod'!$M$47</f>
        <v>0</v>
      </c>
      <c r="BC32" s="178"/>
      <c r="BD32" s="178"/>
      <c r="BE32" s="178"/>
      <c r="BF32" s="171">
        <f>'Provider Comp and Prod'!M50</f>
        <v>0</v>
      </c>
      <c r="BG32" s="178"/>
      <c r="BH32" s="171">
        <f>'Provider Comp and Prod'!M51</f>
        <v>0</v>
      </c>
      <c r="BI32" s="171">
        <f>'Provider Comp and Prod'!M52</f>
        <v>0</v>
      </c>
      <c r="BJ32" s="178"/>
      <c r="BK32" s="171">
        <f>'Provider Comp and Prod'!$M$53</f>
        <v>0</v>
      </c>
      <c r="BL32" s="171">
        <f>'Provider Comp and Prod'!$M$54</f>
        <v>0</v>
      </c>
      <c r="BM32" s="171">
        <f>'Provider Comp and Prod'!$M$55</f>
        <v>0</v>
      </c>
      <c r="BN32" s="171">
        <f>'Provider Comp and Prod'!$M$56</f>
        <v>0</v>
      </c>
    </row>
    <row r="33" spans="1:66" x14ac:dyDescent="0.2">
      <c r="A33" s="171">
        <f t="shared" si="1"/>
        <v>0</v>
      </c>
      <c r="B33" s="171" t="str">
        <f t="shared" si="2"/>
        <v/>
      </c>
      <c r="C33" s="171">
        <f t="shared" si="3"/>
        <v>0</v>
      </c>
      <c r="D33" s="171">
        <f t="shared" si="4"/>
        <v>0</v>
      </c>
      <c r="E33" s="171">
        <f t="shared" si="5"/>
        <v>0</v>
      </c>
      <c r="F33" s="171">
        <f t="shared" si="6"/>
        <v>0</v>
      </c>
      <c r="G33" s="171" t="str">
        <f t="shared" si="7"/>
        <v/>
      </c>
      <c r="H33" s="171">
        <f>'Provider Comp and Prod'!N11</f>
        <v>0</v>
      </c>
      <c r="I33" s="171">
        <f t="shared" si="8"/>
        <v>0</v>
      </c>
      <c r="J33" s="237"/>
      <c r="K33" s="171">
        <f>'Provider Comp and Prod'!N7</f>
        <v>9</v>
      </c>
      <c r="L33" s="171">
        <f>'Provider Comp and Prod'!N8</f>
        <v>0</v>
      </c>
      <c r="M33" s="171">
        <f>'Provider Comp and Prod'!$N$9</f>
        <v>0</v>
      </c>
      <c r="N33" s="171">
        <f>'Provider Comp and Prod'!N10</f>
        <v>0</v>
      </c>
      <c r="O33" s="171">
        <f>'Provider Comp and Prod'!$N11</f>
        <v>0</v>
      </c>
      <c r="P33" s="251">
        <f>'Provider Comp and Prod'!N13</f>
        <v>0</v>
      </c>
      <c r="Q33" s="251">
        <f>'Provider Comp and Prod'!$N$14</f>
        <v>0</v>
      </c>
      <c r="R33" s="251">
        <f>'Provider Comp and Prod'!N15</f>
        <v>0</v>
      </c>
      <c r="S33" s="251">
        <f>'Provider Comp and Prod'!$N$16</f>
        <v>0</v>
      </c>
      <c r="T33" s="251">
        <f>'Provider Comp and Prod'!$N$17</f>
        <v>0</v>
      </c>
      <c r="U33" s="251">
        <f>'Provider Comp and Prod'!N18</f>
        <v>0</v>
      </c>
      <c r="V33" s="234">
        <f>'Provider Comp and Prod'!N19</f>
        <v>0</v>
      </c>
      <c r="W33" s="231"/>
      <c r="X33" s="231"/>
      <c r="Y33" s="231"/>
      <c r="Z33" s="231"/>
      <c r="AA33" s="231"/>
      <c r="AB33" s="231"/>
      <c r="AC33" s="252">
        <f>'Provider Comp and Prod'!N22</f>
        <v>0</v>
      </c>
      <c r="AD33" s="252">
        <f>'Provider Comp and Prod'!N23</f>
        <v>0</v>
      </c>
      <c r="AE33" s="252">
        <f>'Provider Comp and Prod'!N24</f>
        <v>0</v>
      </c>
      <c r="AF33" s="252">
        <f>'Provider Comp and Prod'!N25</f>
        <v>0</v>
      </c>
      <c r="AG33" s="252">
        <f>'Provider Comp and Prod'!N26</f>
        <v>0</v>
      </c>
      <c r="AH33" s="252">
        <f>'Provider Comp and Prod'!N27</f>
        <v>0</v>
      </c>
      <c r="AI33" s="252">
        <f>'Provider Comp and Prod'!N28</f>
        <v>0</v>
      </c>
      <c r="AJ33" s="252">
        <f>'Provider Comp and Prod'!N29</f>
        <v>0</v>
      </c>
      <c r="AK33" s="252">
        <f>'Provider Comp and Prod'!N30</f>
        <v>0</v>
      </c>
      <c r="AL33" s="252">
        <f>'Provider Comp and Prod'!N31</f>
        <v>0</v>
      </c>
      <c r="AM33" s="252">
        <f>'Provider Comp and Prod'!N32</f>
        <v>0</v>
      </c>
      <c r="AN33" s="252">
        <f>'Provider Comp and Prod'!N33</f>
        <v>0</v>
      </c>
      <c r="AO33" s="252">
        <f>'Provider Comp and Prod'!N34</f>
        <v>0</v>
      </c>
      <c r="AP33" s="252">
        <f>'Provider Comp and Prod'!N35</f>
        <v>0</v>
      </c>
      <c r="AQ33" s="171">
        <f>'Provider Comp and Prod'!N36</f>
        <v>0</v>
      </c>
      <c r="AR33" s="171">
        <f>'Provider Comp and Prod'!N38</f>
        <v>0</v>
      </c>
      <c r="AS33" s="171">
        <f>'Provider Comp and Prod'!N39</f>
        <v>0</v>
      </c>
      <c r="AT33" s="178"/>
      <c r="AU33" s="171">
        <f>'Provider Comp and Prod'!N42</f>
        <v>0</v>
      </c>
      <c r="AV33" s="178"/>
      <c r="AW33" s="178"/>
      <c r="AX33" s="178"/>
      <c r="AY33" s="171">
        <f>'Provider Comp and Prod'!N48</f>
        <v>0</v>
      </c>
      <c r="AZ33" s="171">
        <f>'Provider Comp and Prod'!$N$45</f>
        <v>0</v>
      </c>
      <c r="BA33" s="171">
        <f>'Provider Comp and Prod'!$N$46</f>
        <v>0</v>
      </c>
      <c r="BB33" s="171">
        <f>'Provider Comp and Prod'!$N$47</f>
        <v>0</v>
      </c>
      <c r="BC33" s="178"/>
      <c r="BD33" s="178"/>
      <c r="BE33" s="178"/>
      <c r="BF33" s="171">
        <f>'Provider Comp and Prod'!N50</f>
        <v>0</v>
      </c>
      <c r="BG33" s="178"/>
      <c r="BH33" s="171">
        <f>'Provider Comp and Prod'!N51</f>
        <v>0</v>
      </c>
      <c r="BI33" s="171">
        <f>'Provider Comp and Prod'!N52</f>
        <v>0</v>
      </c>
      <c r="BJ33" s="178"/>
      <c r="BK33" s="171">
        <f>'Provider Comp and Prod'!$N$53</f>
        <v>0</v>
      </c>
      <c r="BL33" s="171">
        <f>'Provider Comp and Prod'!$N$54</f>
        <v>0</v>
      </c>
      <c r="BM33" s="171">
        <f>'Provider Comp and Prod'!$N$55</f>
        <v>0</v>
      </c>
      <c r="BN33" s="171">
        <f>'Provider Comp and Prod'!$N$56</f>
        <v>0</v>
      </c>
    </row>
    <row r="34" spans="1:66" x14ac:dyDescent="0.2">
      <c r="A34" s="171">
        <f t="shared" si="1"/>
        <v>0</v>
      </c>
      <c r="B34" s="171" t="str">
        <f t="shared" si="2"/>
        <v/>
      </c>
      <c r="C34" s="171">
        <f t="shared" si="3"/>
        <v>0</v>
      </c>
      <c r="D34" s="171">
        <f t="shared" si="4"/>
        <v>0</v>
      </c>
      <c r="E34" s="171">
        <f t="shared" si="5"/>
        <v>0</v>
      </c>
      <c r="F34" s="171">
        <f t="shared" si="6"/>
        <v>0</v>
      </c>
      <c r="G34" s="171" t="str">
        <f t="shared" si="7"/>
        <v/>
      </c>
      <c r="H34" s="171">
        <f>'Provider Comp and Prod'!O11</f>
        <v>0</v>
      </c>
      <c r="I34" s="171">
        <f t="shared" si="8"/>
        <v>0</v>
      </c>
      <c r="J34" s="237"/>
      <c r="K34" s="171">
        <f>'Provider Comp and Prod'!O7</f>
        <v>10</v>
      </c>
      <c r="L34" s="171">
        <f>'Provider Comp and Prod'!O8</f>
        <v>0</v>
      </c>
      <c r="M34" s="171">
        <f>'Provider Comp and Prod'!$O$9</f>
        <v>0</v>
      </c>
      <c r="N34" s="171">
        <f>'Provider Comp and Prod'!O10</f>
        <v>0</v>
      </c>
      <c r="O34" s="171">
        <f>'Provider Comp and Prod'!$O11</f>
        <v>0</v>
      </c>
      <c r="P34" s="251">
        <f>'Provider Comp and Prod'!O13</f>
        <v>0</v>
      </c>
      <c r="Q34" s="251">
        <f>'Provider Comp and Prod'!$O$14</f>
        <v>0</v>
      </c>
      <c r="R34" s="251">
        <f>'Provider Comp and Prod'!O15</f>
        <v>0</v>
      </c>
      <c r="S34" s="251">
        <f>'Provider Comp and Prod'!$O$16</f>
        <v>0</v>
      </c>
      <c r="T34" s="251">
        <f>'Provider Comp and Prod'!$O$17</f>
        <v>0</v>
      </c>
      <c r="U34" s="251">
        <f>'Provider Comp and Prod'!O18</f>
        <v>0</v>
      </c>
      <c r="V34" s="234">
        <f>'Provider Comp and Prod'!O19</f>
        <v>0</v>
      </c>
      <c r="W34" s="231"/>
      <c r="X34" s="231"/>
      <c r="Y34" s="231"/>
      <c r="Z34" s="231"/>
      <c r="AA34" s="231"/>
      <c r="AB34" s="231"/>
      <c r="AC34" s="252">
        <f>'Provider Comp and Prod'!O22</f>
        <v>0</v>
      </c>
      <c r="AD34" s="252">
        <f>'Provider Comp and Prod'!O23</f>
        <v>0</v>
      </c>
      <c r="AE34" s="252">
        <f>'Provider Comp and Prod'!O24</f>
        <v>0</v>
      </c>
      <c r="AF34" s="252">
        <f>'Provider Comp and Prod'!O25</f>
        <v>0</v>
      </c>
      <c r="AG34" s="252">
        <f>'Provider Comp and Prod'!O26</f>
        <v>0</v>
      </c>
      <c r="AH34" s="252">
        <f>'Provider Comp and Prod'!O27</f>
        <v>0</v>
      </c>
      <c r="AI34" s="252">
        <f>'Provider Comp and Prod'!O28</f>
        <v>0</v>
      </c>
      <c r="AJ34" s="252">
        <f>'Provider Comp and Prod'!O29</f>
        <v>0</v>
      </c>
      <c r="AK34" s="252">
        <f>'Provider Comp and Prod'!O30</f>
        <v>0</v>
      </c>
      <c r="AL34" s="252">
        <f>'Provider Comp and Prod'!O31</f>
        <v>0</v>
      </c>
      <c r="AM34" s="252">
        <f>'Provider Comp and Prod'!O32</f>
        <v>0</v>
      </c>
      <c r="AN34" s="252">
        <f>'Provider Comp and Prod'!O33</f>
        <v>0</v>
      </c>
      <c r="AO34" s="252">
        <f>'Provider Comp and Prod'!O34</f>
        <v>0</v>
      </c>
      <c r="AP34" s="252">
        <f>'Provider Comp and Prod'!O35</f>
        <v>0</v>
      </c>
      <c r="AQ34" s="171">
        <f>'Provider Comp and Prod'!O36</f>
        <v>0</v>
      </c>
      <c r="AR34" s="171">
        <f>'Provider Comp and Prod'!O38</f>
        <v>0</v>
      </c>
      <c r="AS34" s="171">
        <f>'Provider Comp and Prod'!O39</f>
        <v>0</v>
      </c>
      <c r="AT34" s="178"/>
      <c r="AU34" s="171">
        <f>'Provider Comp and Prod'!O42</f>
        <v>0</v>
      </c>
      <c r="AV34" s="178"/>
      <c r="AW34" s="178"/>
      <c r="AX34" s="178"/>
      <c r="AY34" s="171">
        <f>'Provider Comp and Prod'!O48</f>
        <v>0</v>
      </c>
      <c r="AZ34" s="171">
        <f>'Provider Comp and Prod'!$O$45</f>
        <v>0</v>
      </c>
      <c r="BA34" s="171">
        <f>'Provider Comp and Prod'!$O$46</f>
        <v>0</v>
      </c>
      <c r="BB34" s="171">
        <f>'Provider Comp and Prod'!$O$47</f>
        <v>0</v>
      </c>
      <c r="BC34" s="178"/>
      <c r="BD34" s="178"/>
      <c r="BE34" s="178"/>
      <c r="BF34" s="171">
        <f>'Provider Comp and Prod'!O50</f>
        <v>0</v>
      </c>
      <c r="BG34" s="178"/>
      <c r="BH34" s="171">
        <f>'Provider Comp and Prod'!O51</f>
        <v>0</v>
      </c>
      <c r="BI34" s="171">
        <f>'Provider Comp and Prod'!O52</f>
        <v>0</v>
      </c>
      <c r="BJ34" s="178"/>
      <c r="BK34" s="171">
        <f>'Provider Comp and Prod'!$O$53</f>
        <v>0</v>
      </c>
      <c r="BL34" s="171">
        <f>'Provider Comp and Prod'!$O$54</f>
        <v>0</v>
      </c>
      <c r="BM34" s="171">
        <f>'Provider Comp and Prod'!$O$55</f>
        <v>0</v>
      </c>
      <c r="BN34" s="171">
        <f>'Provider Comp and Prod'!$O$56</f>
        <v>0</v>
      </c>
    </row>
    <row r="35" spans="1:66" x14ac:dyDescent="0.2">
      <c r="A35" s="171">
        <f t="shared" si="1"/>
        <v>0</v>
      </c>
      <c r="B35" s="171" t="str">
        <f t="shared" si="2"/>
        <v/>
      </c>
      <c r="C35" s="171">
        <f t="shared" si="3"/>
        <v>0</v>
      </c>
      <c r="D35" s="171">
        <f t="shared" si="4"/>
        <v>0</v>
      </c>
      <c r="E35" s="171">
        <f t="shared" si="5"/>
        <v>0</v>
      </c>
      <c r="F35" s="171">
        <f t="shared" si="6"/>
        <v>0</v>
      </c>
      <c r="G35" s="171" t="str">
        <f t="shared" si="7"/>
        <v/>
      </c>
      <c r="H35" s="171">
        <f>'Provider Comp and Prod'!P11</f>
        <v>0</v>
      </c>
      <c r="I35" s="171">
        <f t="shared" si="8"/>
        <v>0</v>
      </c>
      <c r="J35" s="237"/>
      <c r="K35" s="171">
        <f>'Provider Comp and Prod'!$P$7</f>
        <v>11</v>
      </c>
      <c r="L35" s="171">
        <f>'Provider Comp and Prod'!$P$8</f>
        <v>0</v>
      </c>
      <c r="M35" s="171">
        <f>'Provider Comp and Prod'!$P$9</f>
        <v>0</v>
      </c>
      <c r="N35" s="171">
        <f>'Provider Comp and Prod'!$P$10</f>
        <v>0</v>
      </c>
      <c r="O35" s="171">
        <f>'Provider Comp and Prod'!$P11</f>
        <v>0</v>
      </c>
      <c r="P35" s="251">
        <f>'Provider Comp and Prod'!$P$13</f>
        <v>0</v>
      </c>
      <c r="Q35" s="251">
        <f>'Provider Comp and Prod'!$P$14</f>
        <v>0</v>
      </c>
      <c r="R35" s="251">
        <f>'Provider Comp and Prod'!$P$15</f>
        <v>0</v>
      </c>
      <c r="S35" s="251">
        <f>'Provider Comp and Prod'!$P$16</f>
        <v>0</v>
      </c>
      <c r="T35" s="251">
        <f>'Provider Comp and Prod'!$P$17</f>
        <v>0</v>
      </c>
      <c r="U35" s="251">
        <f>'Provider Comp and Prod'!$P$18</f>
        <v>0</v>
      </c>
      <c r="V35" s="234">
        <f>'Provider Comp and Prod'!$P$19</f>
        <v>0</v>
      </c>
      <c r="W35" s="231"/>
      <c r="X35" s="231"/>
      <c r="Y35" s="231"/>
      <c r="Z35" s="231"/>
      <c r="AA35" s="231"/>
      <c r="AB35" s="231"/>
      <c r="AC35" s="252">
        <f>'Provider Comp and Prod'!$P$22</f>
        <v>0</v>
      </c>
      <c r="AD35" s="252">
        <f>'Provider Comp and Prod'!$P$23</f>
        <v>0</v>
      </c>
      <c r="AE35" s="252">
        <f>'Provider Comp and Prod'!$P$24</f>
        <v>0</v>
      </c>
      <c r="AF35" s="252">
        <f>'Provider Comp and Prod'!$P$25</f>
        <v>0</v>
      </c>
      <c r="AG35" s="252">
        <f>'Provider Comp and Prod'!$P$26</f>
        <v>0</v>
      </c>
      <c r="AH35" s="252">
        <f>'Provider Comp and Prod'!$P$27</f>
        <v>0</v>
      </c>
      <c r="AI35" s="252">
        <f>'Provider Comp and Prod'!$P$28</f>
        <v>0</v>
      </c>
      <c r="AJ35" s="252">
        <f>'Provider Comp and Prod'!$P$29</f>
        <v>0</v>
      </c>
      <c r="AK35" s="252">
        <f>'Provider Comp and Prod'!$P$30</f>
        <v>0</v>
      </c>
      <c r="AL35" s="252">
        <f>'Provider Comp and Prod'!$P$31</f>
        <v>0</v>
      </c>
      <c r="AM35" s="252">
        <f>'Provider Comp and Prod'!$P$32</f>
        <v>0</v>
      </c>
      <c r="AN35" s="252">
        <f>'Provider Comp and Prod'!$P$33</f>
        <v>0</v>
      </c>
      <c r="AO35" s="252">
        <f>'Provider Comp and Prod'!$P$34</f>
        <v>0</v>
      </c>
      <c r="AP35" s="252">
        <f>'Provider Comp and Prod'!$P$35</f>
        <v>0</v>
      </c>
      <c r="AQ35" s="171">
        <f>'Provider Comp and Prod'!$P$36</f>
        <v>0</v>
      </c>
      <c r="AR35" s="171">
        <f>'Provider Comp and Prod'!$P$38</f>
        <v>0</v>
      </c>
      <c r="AS35" s="171">
        <f>'Provider Comp and Prod'!$P$39</f>
        <v>0</v>
      </c>
      <c r="AT35" s="178"/>
      <c r="AU35" s="171">
        <f>'Provider Comp and Prod'!$P$42</f>
        <v>0</v>
      </c>
      <c r="AV35" s="178"/>
      <c r="AW35" s="178"/>
      <c r="AX35" s="178"/>
      <c r="AY35" s="171">
        <f>'Provider Comp and Prod'!$P$48</f>
        <v>0</v>
      </c>
      <c r="AZ35" s="171">
        <f>'Provider Comp and Prod'!$P$45</f>
        <v>0</v>
      </c>
      <c r="BA35" s="171">
        <f>'Provider Comp and Prod'!$P$46</f>
        <v>0</v>
      </c>
      <c r="BB35" s="171">
        <f>'Provider Comp and Prod'!$P$47</f>
        <v>0</v>
      </c>
      <c r="BC35" s="178"/>
      <c r="BD35" s="178"/>
      <c r="BE35" s="178"/>
      <c r="BF35" s="171">
        <f>'Provider Comp and Prod'!$P$50</f>
        <v>0</v>
      </c>
      <c r="BG35" s="178"/>
      <c r="BH35" s="171">
        <f>'Provider Comp and Prod'!$P$51</f>
        <v>0</v>
      </c>
      <c r="BI35" s="171">
        <f>'Provider Comp and Prod'!$P$52</f>
        <v>0</v>
      </c>
      <c r="BJ35" s="178"/>
      <c r="BK35" s="171">
        <f>'Provider Comp and Prod'!$P$53</f>
        <v>0</v>
      </c>
      <c r="BL35" s="171">
        <f>'Provider Comp and Prod'!$P$54</f>
        <v>0</v>
      </c>
      <c r="BM35" s="171">
        <f>'Provider Comp and Prod'!$P$55</f>
        <v>0</v>
      </c>
      <c r="BN35" s="171">
        <f>'Provider Comp and Prod'!$P$56</f>
        <v>0</v>
      </c>
    </row>
    <row r="36" spans="1:66" x14ac:dyDescent="0.2">
      <c r="A36" s="171">
        <f t="shared" si="1"/>
        <v>0</v>
      </c>
      <c r="B36" s="171" t="str">
        <f t="shared" si="2"/>
        <v/>
      </c>
      <c r="C36" s="171">
        <f t="shared" si="3"/>
        <v>0</v>
      </c>
      <c r="D36" s="171">
        <f t="shared" si="4"/>
        <v>0</v>
      </c>
      <c r="E36" s="171">
        <f t="shared" si="5"/>
        <v>0</v>
      </c>
      <c r="F36" s="171">
        <f t="shared" si="6"/>
        <v>0</v>
      </c>
      <c r="G36" s="171" t="str">
        <f t="shared" si="7"/>
        <v/>
      </c>
      <c r="H36" s="171">
        <f>'Provider Comp and Prod'!Q11</f>
        <v>0</v>
      </c>
      <c r="I36" s="171">
        <f t="shared" si="8"/>
        <v>0</v>
      </c>
      <c r="J36" s="237"/>
      <c r="K36" s="171">
        <f>'Provider Comp and Prod'!$Q$7</f>
        <v>12</v>
      </c>
      <c r="L36" s="171">
        <f>'Provider Comp and Prod'!$Q$8</f>
        <v>0</v>
      </c>
      <c r="M36" s="171">
        <f>'Provider Comp and Prod'!$Q$9</f>
        <v>0</v>
      </c>
      <c r="N36" s="171">
        <f>'Provider Comp and Prod'!$Q$10</f>
        <v>0</v>
      </c>
      <c r="O36" s="171">
        <f>'Provider Comp and Prod'!$Q11</f>
        <v>0</v>
      </c>
      <c r="P36" s="251">
        <f>'Provider Comp and Prod'!$Q$13</f>
        <v>0</v>
      </c>
      <c r="Q36" s="251">
        <f>'Provider Comp and Prod'!$Q$14</f>
        <v>0</v>
      </c>
      <c r="R36" s="251">
        <f>'Provider Comp and Prod'!$Q$15</f>
        <v>0</v>
      </c>
      <c r="S36" s="251">
        <f>'Provider Comp and Prod'!$Q$16</f>
        <v>0</v>
      </c>
      <c r="T36" s="251">
        <f>'Provider Comp and Prod'!$Q$17</f>
        <v>0</v>
      </c>
      <c r="U36" s="251">
        <f>'Provider Comp and Prod'!$Q$18</f>
        <v>0</v>
      </c>
      <c r="V36" s="234">
        <f>'Provider Comp and Prod'!$Q$19</f>
        <v>0</v>
      </c>
      <c r="W36" s="231"/>
      <c r="X36" s="231"/>
      <c r="Y36" s="231"/>
      <c r="Z36" s="231"/>
      <c r="AA36" s="231"/>
      <c r="AB36" s="231"/>
      <c r="AC36" s="252">
        <f>'Provider Comp and Prod'!$Q$22</f>
        <v>0</v>
      </c>
      <c r="AD36" s="252">
        <f>'Provider Comp and Prod'!$Q$23</f>
        <v>0</v>
      </c>
      <c r="AE36" s="252">
        <f>'Provider Comp and Prod'!$Q$24</f>
        <v>0</v>
      </c>
      <c r="AF36" s="252">
        <f>'Provider Comp and Prod'!$Q$25</f>
        <v>0</v>
      </c>
      <c r="AG36" s="252">
        <f>'Provider Comp and Prod'!$Q$26</f>
        <v>0</v>
      </c>
      <c r="AH36" s="252">
        <f>'Provider Comp and Prod'!$Q$27</f>
        <v>0</v>
      </c>
      <c r="AI36" s="252">
        <f>'Provider Comp and Prod'!$Q$28</f>
        <v>0</v>
      </c>
      <c r="AJ36" s="252">
        <f>'Provider Comp and Prod'!$Q$29</f>
        <v>0</v>
      </c>
      <c r="AK36" s="252">
        <f>'Provider Comp and Prod'!$Q$30</f>
        <v>0</v>
      </c>
      <c r="AL36" s="252">
        <f>'Provider Comp and Prod'!$Q$31</f>
        <v>0</v>
      </c>
      <c r="AM36" s="252">
        <f>'Provider Comp and Prod'!$Q$32</f>
        <v>0</v>
      </c>
      <c r="AN36" s="252">
        <f>'Provider Comp and Prod'!$Q$33</f>
        <v>0</v>
      </c>
      <c r="AO36" s="252">
        <f>'Provider Comp and Prod'!$Q$34</f>
        <v>0</v>
      </c>
      <c r="AP36" s="252">
        <f>'Provider Comp and Prod'!$Q$35</f>
        <v>0</v>
      </c>
      <c r="AQ36" s="171">
        <f>'Provider Comp and Prod'!$Q$36</f>
        <v>0</v>
      </c>
      <c r="AR36" s="171">
        <f>'Provider Comp and Prod'!$Q$38</f>
        <v>0</v>
      </c>
      <c r="AS36" s="171">
        <f>'Provider Comp and Prod'!$Q$39</f>
        <v>0</v>
      </c>
      <c r="AT36" s="178"/>
      <c r="AU36" s="171">
        <f>'Provider Comp and Prod'!$Q$42</f>
        <v>0</v>
      </c>
      <c r="AV36" s="178"/>
      <c r="AW36" s="178"/>
      <c r="AX36" s="178"/>
      <c r="AY36" s="171">
        <f>'Provider Comp and Prod'!$Q$48</f>
        <v>0</v>
      </c>
      <c r="AZ36" s="171">
        <f>'Provider Comp and Prod'!$Q$45</f>
        <v>0</v>
      </c>
      <c r="BA36" s="171">
        <f>'Provider Comp and Prod'!$Q$46</f>
        <v>0</v>
      </c>
      <c r="BB36" s="171">
        <f>'Provider Comp and Prod'!$Q$47</f>
        <v>0</v>
      </c>
      <c r="BC36" s="178"/>
      <c r="BD36" s="178"/>
      <c r="BE36" s="178"/>
      <c r="BF36" s="171">
        <f>'Provider Comp and Prod'!$Q$50</f>
        <v>0</v>
      </c>
      <c r="BG36" s="178"/>
      <c r="BH36" s="171">
        <f>'Provider Comp and Prod'!$Q$51</f>
        <v>0</v>
      </c>
      <c r="BI36" s="171">
        <f>'Provider Comp and Prod'!$Q$52</f>
        <v>0</v>
      </c>
      <c r="BJ36" s="178"/>
      <c r="BK36" s="171">
        <f>'Provider Comp and Prod'!$Q$53</f>
        <v>0</v>
      </c>
      <c r="BL36" s="171">
        <f>'Provider Comp and Prod'!$Q$54</f>
        <v>0</v>
      </c>
      <c r="BM36" s="171">
        <f>'Provider Comp and Prod'!$Q$55</f>
        <v>0</v>
      </c>
      <c r="BN36" s="171">
        <f>'Provider Comp and Prod'!$Q$56</f>
        <v>0</v>
      </c>
    </row>
    <row r="37" spans="1:66" x14ac:dyDescent="0.2">
      <c r="A37" s="171">
        <f t="shared" si="1"/>
        <v>0</v>
      </c>
      <c r="B37" s="171" t="str">
        <f t="shared" si="2"/>
        <v/>
      </c>
      <c r="C37" s="171">
        <f t="shared" si="3"/>
        <v>0</v>
      </c>
      <c r="D37" s="171">
        <f t="shared" si="4"/>
        <v>0</v>
      </c>
      <c r="E37" s="171">
        <f t="shared" si="5"/>
        <v>0</v>
      </c>
      <c r="F37" s="171">
        <f t="shared" si="6"/>
        <v>0</v>
      </c>
      <c r="G37" s="171" t="str">
        <f t="shared" si="7"/>
        <v/>
      </c>
      <c r="H37" s="171">
        <f>'Provider Comp and Prod'!R11</f>
        <v>0</v>
      </c>
      <c r="I37" s="171">
        <f t="shared" si="8"/>
        <v>0</v>
      </c>
      <c r="J37" s="237"/>
      <c r="K37" s="171">
        <f>'Provider Comp and Prod'!$R$7</f>
        <v>13</v>
      </c>
      <c r="L37" s="171">
        <f>'Provider Comp and Prod'!$R$8</f>
        <v>0</v>
      </c>
      <c r="M37" s="171">
        <f>'Provider Comp and Prod'!$R$9</f>
        <v>0</v>
      </c>
      <c r="N37" s="171">
        <f>'Provider Comp and Prod'!$R$10</f>
        <v>0</v>
      </c>
      <c r="O37" s="171">
        <f>'Provider Comp and Prod'!$R11</f>
        <v>0</v>
      </c>
      <c r="P37" s="251">
        <f>'Provider Comp and Prod'!$R$13</f>
        <v>0</v>
      </c>
      <c r="Q37" s="251">
        <f>'Provider Comp and Prod'!$R$14</f>
        <v>0</v>
      </c>
      <c r="R37" s="251">
        <f>'Provider Comp and Prod'!$R$15</f>
        <v>0</v>
      </c>
      <c r="S37" s="251">
        <f>'Provider Comp and Prod'!$R$16</f>
        <v>0</v>
      </c>
      <c r="T37" s="251">
        <f>'Provider Comp and Prod'!$R$17</f>
        <v>0</v>
      </c>
      <c r="U37" s="251">
        <f>'Provider Comp and Prod'!$R$18</f>
        <v>0</v>
      </c>
      <c r="V37" s="234">
        <f>'Provider Comp and Prod'!$R$19</f>
        <v>0</v>
      </c>
      <c r="W37" s="231"/>
      <c r="X37" s="231"/>
      <c r="Y37" s="231"/>
      <c r="Z37" s="231"/>
      <c r="AA37" s="231"/>
      <c r="AB37" s="231"/>
      <c r="AC37" s="252">
        <f>'Provider Comp and Prod'!$R$22</f>
        <v>0</v>
      </c>
      <c r="AD37" s="252">
        <f>'Provider Comp and Prod'!$R$23</f>
        <v>0</v>
      </c>
      <c r="AE37" s="252">
        <f>'Provider Comp and Prod'!$R$24</f>
        <v>0</v>
      </c>
      <c r="AF37" s="252">
        <f>'Provider Comp and Prod'!$R$25</f>
        <v>0</v>
      </c>
      <c r="AG37" s="252">
        <f>'Provider Comp and Prod'!$R$26</f>
        <v>0</v>
      </c>
      <c r="AH37" s="252">
        <f>'Provider Comp and Prod'!$R$27</f>
        <v>0</v>
      </c>
      <c r="AI37" s="252">
        <f>'Provider Comp and Prod'!$R$28</f>
        <v>0</v>
      </c>
      <c r="AJ37" s="252">
        <f>'Provider Comp and Prod'!$R$29</f>
        <v>0</v>
      </c>
      <c r="AK37" s="252">
        <f>'Provider Comp and Prod'!$R$30</f>
        <v>0</v>
      </c>
      <c r="AL37" s="252">
        <f>'Provider Comp and Prod'!$R$31</f>
        <v>0</v>
      </c>
      <c r="AM37" s="252">
        <f>'Provider Comp and Prod'!$R$32</f>
        <v>0</v>
      </c>
      <c r="AN37" s="252">
        <f>'Provider Comp and Prod'!$R$33</f>
        <v>0</v>
      </c>
      <c r="AO37" s="252">
        <f>'Provider Comp and Prod'!$R$34</f>
        <v>0</v>
      </c>
      <c r="AP37" s="252">
        <f>'Provider Comp and Prod'!$R$35</f>
        <v>0</v>
      </c>
      <c r="AQ37" s="171">
        <f>'Provider Comp and Prod'!$R$36</f>
        <v>0</v>
      </c>
      <c r="AR37" s="171">
        <f>'Provider Comp and Prod'!$R$38</f>
        <v>0</v>
      </c>
      <c r="AS37" s="171">
        <f>'Provider Comp and Prod'!$R$39</f>
        <v>0</v>
      </c>
      <c r="AT37" s="178"/>
      <c r="AU37" s="171">
        <f>'Provider Comp and Prod'!$R$42</f>
        <v>0</v>
      </c>
      <c r="AV37" s="178"/>
      <c r="AW37" s="178"/>
      <c r="AX37" s="178"/>
      <c r="AY37" s="171">
        <f>'Provider Comp and Prod'!$R$48</f>
        <v>0</v>
      </c>
      <c r="AZ37" s="171">
        <f>'Provider Comp and Prod'!$R$45</f>
        <v>0</v>
      </c>
      <c r="BA37" s="171">
        <f>'Provider Comp and Prod'!$R$46</f>
        <v>0</v>
      </c>
      <c r="BB37" s="171">
        <f>'Provider Comp and Prod'!$R$47</f>
        <v>0</v>
      </c>
      <c r="BC37" s="178"/>
      <c r="BD37" s="178"/>
      <c r="BE37" s="178"/>
      <c r="BF37" s="171">
        <f>'Provider Comp and Prod'!$R$50</f>
        <v>0</v>
      </c>
      <c r="BG37" s="178"/>
      <c r="BH37" s="171">
        <f>'Provider Comp and Prod'!$R$51</f>
        <v>0</v>
      </c>
      <c r="BI37" s="171">
        <f>'Provider Comp and Prod'!$R$52</f>
        <v>0</v>
      </c>
      <c r="BJ37" s="178"/>
      <c r="BK37" s="171">
        <f>'Provider Comp and Prod'!$R$53</f>
        <v>0</v>
      </c>
      <c r="BL37" s="171">
        <f>'Provider Comp and Prod'!$R$54</f>
        <v>0</v>
      </c>
      <c r="BM37" s="171">
        <f>'Provider Comp and Prod'!$R$55</f>
        <v>0</v>
      </c>
      <c r="BN37" s="171">
        <f>'Provider Comp and Prod'!$R$56</f>
        <v>0</v>
      </c>
    </row>
    <row r="38" spans="1:66" x14ac:dyDescent="0.2">
      <c r="A38" s="171">
        <f t="shared" si="1"/>
        <v>0</v>
      </c>
      <c r="B38" s="171" t="str">
        <f t="shared" si="2"/>
        <v/>
      </c>
      <c r="C38" s="171">
        <f t="shared" si="3"/>
        <v>0</v>
      </c>
      <c r="D38" s="171">
        <f t="shared" si="4"/>
        <v>0</v>
      </c>
      <c r="E38" s="171">
        <f t="shared" si="5"/>
        <v>0</v>
      </c>
      <c r="F38" s="171">
        <f t="shared" si="6"/>
        <v>0</v>
      </c>
      <c r="G38" s="171" t="str">
        <f t="shared" si="7"/>
        <v/>
      </c>
      <c r="H38" s="171">
        <f>'Provider Comp and Prod'!S11</f>
        <v>0</v>
      </c>
      <c r="I38" s="171">
        <f t="shared" si="8"/>
        <v>0</v>
      </c>
      <c r="J38" s="237"/>
      <c r="K38" s="171">
        <f>'Provider Comp and Prod'!$S$7</f>
        <v>14</v>
      </c>
      <c r="L38" s="171">
        <f>'Provider Comp and Prod'!$S$8</f>
        <v>0</v>
      </c>
      <c r="M38" s="171">
        <f>'Provider Comp and Prod'!$S$9</f>
        <v>0</v>
      </c>
      <c r="N38" s="171">
        <f>'Provider Comp and Prod'!$S$10</f>
        <v>0</v>
      </c>
      <c r="O38" s="171">
        <f>'Provider Comp and Prod'!$S11</f>
        <v>0</v>
      </c>
      <c r="P38" s="251">
        <f>'Provider Comp and Prod'!$S$13</f>
        <v>0</v>
      </c>
      <c r="Q38" s="251">
        <f>'Provider Comp and Prod'!$S$14</f>
        <v>0</v>
      </c>
      <c r="R38" s="251">
        <f>'Provider Comp and Prod'!$S$15</f>
        <v>0</v>
      </c>
      <c r="S38" s="251">
        <f>'Provider Comp and Prod'!$S$16</f>
        <v>0</v>
      </c>
      <c r="T38" s="251">
        <f>'Provider Comp and Prod'!$S$17</f>
        <v>0</v>
      </c>
      <c r="U38" s="251">
        <f>'Provider Comp and Prod'!$S$18</f>
        <v>0</v>
      </c>
      <c r="V38" s="234">
        <f>'Provider Comp and Prod'!$S$19</f>
        <v>0</v>
      </c>
      <c r="W38" s="231"/>
      <c r="X38" s="231"/>
      <c r="Y38" s="231"/>
      <c r="Z38" s="231"/>
      <c r="AA38" s="231"/>
      <c r="AB38" s="231"/>
      <c r="AC38" s="252">
        <f>'Provider Comp and Prod'!$S$22</f>
        <v>0</v>
      </c>
      <c r="AD38" s="252">
        <f>'Provider Comp and Prod'!$S$23</f>
        <v>0</v>
      </c>
      <c r="AE38" s="252">
        <f>'Provider Comp and Prod'!$S$24</f>
        <v>0</v>
      </c>
      <c r="AF38" s="252">
        <f>'Provider Comp and Prod'!$S$25</f>
        <v>0</v>
      </c>
      <c r="AG38" s="252">
        <f>'Provider Comp and Prod'!$S$26</f>
        <v>0</v>
      </c>
      <c r="AH38" s="252">
        <f>'Provider Comp and Prod'!$S$27</f>
        <v>0</v>
      </c>
      <c r="AI38" s="252">
        <f>'Provider Comp and Prod'!$S$28</f>
        <v>0</v>
      </c>
      <c r="AJ38" s="252">
        <f>'Provider Comp and Prod'!$S$29</f>
        <v>0</v>
      </c>
      <c r="AK38" s="252">
        <f>'Provider Comp and Prod'!$S$30</f>
        <v>0</v>
      </c>
      <c r="AL38" s="252">
        <f>'Provider Comp and Prod'!$S$31</f>
        <v>0</v>
      </c>
      <c r="AM38" s="252">
        <f>'Provider Comp and Prod'!$S$32</f>
        <v>0</v>
      </c>
      <c r="AN38" s="252">
        <f>'Provider Comp and Prod'!$S$33</f>
        <v>0</v>
      </c>
      <c r="AO38" s="252">
        <f>'Provider Comp and Prod'!$S$34</f>
        <v>0</v>
      </c>
      <c r="AP38" s="252">
        <f>'Provider Comp and Prod'!$S$35</f>
        <v>0</v>
      </c>
      <c r="AQ38" s="171">
        <f>'Provider Comp and Prod'!$S$36</f>
        <v>0</v>
      </c>
      <c r="AR38" s="171">
        <f>'Provider Comp and Prod'!$S$38</f>
        <v>0</v>
      </c>
      <c r="AS38" s="171">
        <f>'Provider Comp and Prod'!$S$39</f>
        <v>0</v>
      </c>
      <c r="AT38" s="178"/>
      <c r="AU38" s="171">
        <f>'Provider Comp and Prod'!$S$42</f>
        <v>0</v>
      </c>
      <c r="AV38" s="178"/>
      <c r="AW38" s="178"/>
      <c r="AX38" s="178"/>
      <c r="AY38" s="171">
        <f>'Provider Comp and Prod'!$S$48</f>
        <v>0</v>
      </c>
      <c r="AZ38" s="171">
        <f>'Provider Comp and Prod'!$S$45</f>
        <v>0</v>
      </c>
      <c r="BA38" s="171">
        <f>'Provider Comp and Prod'!$S$46</f>
        <v>0</v>
      </c>
      <c r="BB38" s="171">
        <f>'Provider Comp and Prod'!$S$47</f>
        <v>0</v>
      </c>
      <c r="BC38" s="178"/>
      <c r="BD38" s="178"/>
      <c r="BE38" s="178"/>
      <c r="BF38" s="171">
        <f>'Provider Comp and Prod'!$S$50</f>
        <v>0</v>
      </c>
      <c r="BG38" s="178"/>
      <c r="BH38" s="171">
        <f>'Provider Comp and Prod'!$S$51</f>
        <v>0</v>
      </c>
      <c r="BI38" s="171">
        <f>'Provider Comp and Prod'!$S$52</f>
        <v>0</v>
      </c>
      <c r="BJ38" s="178"/>
      <c r="BK38" s="171">
        <f>'Provider Comp and Prod'!$S$53</f>
        <v>0</v>
      </c>
      <c r="BL38" s="171">
        <f>'Provider Comp and Prod'!$S$54</f>
        <v>0</v>
      </c>
      <c r="BM38" s="171">
        <f>'Provider Comp and Prod'!$S$55</f>
        <v>0</v>
      </c>
      <c r="BN38" s="171">
        <f>'Provider Comp and Prod'!$S$56</f>
        <v>0</v>
      </c>
    </row>
    <row r="39" spans="1:66" x14ac:dyDescent="0.2">
      <c r="A39" s="171">
        <f t="shared" si="1"/>
        <v>0</v>
      </c>
      <c r="B39" s="171" t="str">
        <f t="shared" si="2"/>
        <v/>
      </c>
      <c r="C39" s="171">
        <f t="shared" si="3"/>
        <v>0</v>
      </c>
      <c r="D39" s="171">
        <f t="shared" si="4"/>
        <v>0</v>
      </c>
      <c r="E39" s="171">
        <f t="shared" si="5"/>
        <v>0</v>
      </c>
      <c r="F39" s="171">
        <f t="shared" si="6"/>
        <v>0</v>
      </c>
      <c r="G39" s="171" t="str">
        <f t="shared" si="7"/>
        <v/>
      </c>
      <c r="H39" s="171">
        <f>'Provider Comp and Prod'!T11</f>
        <v>0</v>
      </c>
      <c r="I39" s="171">
        <f t="shared" si="8"/>
        <v>0</v>
      </c>
      <c r="J39" s="237"/>
      <c r="K39" s="171">
        <f>'Provider Comp and Prod'!$T$7</f>
        <v>15</v>
      </c>
      <c r="L39" s="171">
        <f>'Provider Comp and Prod'!$T$8</f>
        <v>0</v>
      </c>
      <c r="M39" s="171">
        <f>'Provider Comp and Prod'!$T$9</f>
        <v>0</v>
      </c>
      <c r="N39" s="171">
        <f>'Provider Comp and Prod'!$T$10</f>
        <v>0</v>
      </c>
      <c r="O39" s="171">
        <f>'Provider Comp and Prod'!$T11</f>
        <v>0</v>
      </c>
      <c r="P39" s="251">
        <f>'Provider Comp and Prod'!$T$13</f>
        <v>0</v>
      </c>
      <c r="Q39" s="251">
        <f>'Provider Comp and Prod'!$T$14</f>
        <v>0</v>
      </c>
      <c r="R39" s="251">
        <f>'Provider Comp and Prod'!$T$15</f>
        <v>0</v>
      </c>
      <c r="S39" s="251">
        <f>'Provider Comp and Prod'!$T$16</f>
        <v>0</v>
      </c>
      <c r="T39" s="251">
        <f>'Provider Comp and Prod'!$T$17</f>
        <v>0</v>
      </c>
      <c r="U39" s="251">
        <f>'Provider Comp and Prod'!$T$18</f>
        <v>0</v>
      </c>
      <c r="V39" s="234">
        <f>'Provider Comp and Prod'!$T$19</f>
        <v>0</v>
      </c>
      <c r="W39" s="231"/>
      <c r="X39" s="231"/>
      <c r="Y39" s="231"/>
      <c r="Z39" s="231"/>
      <c r="AA39" s="231"/>
      <c r="AB39" s="231"/>
      <c r="AC39" s="252">
        <f>'Provider Comp and Prod'!$T$22</f>
        <v>0</v>
      </c>
      <c r="AD39" s="252">
        <f>'Provider Comp and Prod'!$T$23</f>
        <v>0</v>
      </c>
      <c r="AE39" s="252">
        <f>'Provider Comp and Prod'!$T$24</f>
        <v>0</v>
      </c>
      <c r="AF39" s="252">
        <f>'Provider Comp and Prod'!$T$25</f>
        <v>0</v>
      </c>
      <c r="AG39" s="252">
        <f>'Provider Comp and Prod'!$T$26</f>
        <v>0</v>
      </c>
      <c r="AH39" s="252">
        <f>'Provider Comp and Prod'!$T$27</f>
        <v>0</v>
      </c>
      <c r="AI39" s="252">
        <f>'Provider Comp and Prod'!$T$28</f>
        <v>0</v>
      </c>
      <c r="AJ39" s="252">
        <f>'Provider Comp and Prod'!$T$29</f>
        <v>0</v>
      </c>
      <c r="AK39" s="252">
        <f>'Provider Comp and Prod'!$T$30</f>
        <v>0</v>
      </c>
      <c r="AL39" s="252">
        <f>'Provider Comp and Prod'!$T$31</f>
        <v>0</v>
      </c>
      <c r="AM39" s="252">
        <f>'Provider Comp and Prod'!$T$32</f>
        <v>0</v>
      </c>
      <c r="AN39" s="252">
        <f>'Provider Comp and Prod'!$T$33</f>
        <v>0</v>
      </c>
      <c r="AO39" s="252">
        <f>'Provider Comp and Prod'!$T$34</f>
        <v>0</v>
      </c>
      <c r="AP39" s="252">
        <f>'Provider Comp and Prod'!$T$35</f>
        <v>0</v>
      </c>
      <c r="AQ39" s="171">
        <f>'Provider Comp and Prod'!$T$36</f>
        <v>0</v>
      </c>
      <c r="AR39" s="171">
        <f>'Provider Comp and Prod'!$T$38</f>
        <v>0</v>
      </c>
      <c r="AS39" s="171">
        <f>'Provider Comp and Prod'!$T$39</f>
        <v>0</v>
      </c>
      <c r="AT39" s="178"/>
      <c r="AU39" s="171">
        <f>'Provider Comp and Prod'!$T$42</f>
        <v>0</v>
      </c>
      <c r="AV39" s="178"/>
      <c r="AW39" s="178"/>
      <c r="AX39" s="178"/>
      <c r="AY39" s="171">
        <f>'Provider Comp and Prod'!$T$48</f>
        <v>0</v>
      </c>
      <c r="AZ39" s="171">
        <f>'Provider Comp and Prod'!$T$45</f>
        <v>0</v>
      </c>
      <c r="BA39" s="171">
        <f>'Provider Comp and Prod'!$T$46</f>
        <v>0</v>
      </c>
      <c r="BB39" s="171">
        <f>'Provider Comp and Prod'!$T$47</f>
        <v>0</v>
      </c>
      <c r="BC39" s="178"/>
      <c r="BD39" s="178"/>
      <c r="BE39" s="178"/>
      <c r="BF39" s="171">
        <f>'Provider Comp and Prod'!$T$50</f>
        <v>0</v>
      </c>
      <c r="BG39" s="178"/>
      <c r="BH39" s="171">
        <f>'Provider Comp and Prod'!$T$51</f>
        <v>0</v>
      </c>
      <c r="BI39" s="171">
        <f>'Provider Comp and Prod'!$T$52</f>
        <v>0</v>
      </c>
      <c r="BJ39" s="178"/>
      <c r="BK39" s="171">
        <f>'Provider Comp and Prod'!$T$53</f>
        <v>0</v>
      </c>
      <c r="BL39" s="171">
        <f>'Provider Comp and Prod'!$T$54</f>
        <v>0</v>
      </c>
      <c r="BM39" s="171">
        <f>'Provider Comp and Prod'!$T$55</f>
        <v>0</v>
      </c>
      <c r="BN39" s="171">
        <f>'Provider Comp and Prod'!$T$56</f>
        <v>0</v>
      </c>
    </row>
    <row r="40" spans="1:66" x14ac:dyDescent="0.2">
      <c r="A40" s="171">
        <f t="shared" si="1"/>
        <v>0</v>
      </c>
      <c r="B40" s="171" t="str">
        <f t="shared" si="2"/>
        <v/>
      </c>
      <c r="C40" s="171">
        <f t="shared" si="3"/>
        <v>0</v>
      </c>
      <c r="D40" s="171">
        <f t="shared" si="4"/>
        <v>0</v>
      </c>
      <c r="E40" s="171">
        <f t="shared" si="5"/>
        <v>0</v>
      </c>
      <c r="F40" s="171">
        <f t="shared" si="6"/>
        <v>0</v>
      </c>
      <c r="G40" s="171" t="str">
        <f t="shared" si="7"/>
        <v/>
      </c>
      <c r="H40" s="171">
        <f>'Provider Comp and Prod'!U11</f>
        <v>0</v>
      </c>
      <c r="I40" s="171">
        <f t="shared" si="8"/>
        <v>0</v>
      </c>
      <c r="J40" s="237"/>
      <c r="K40" s="171">
        <f>'Provider Comp and Prod'!$U$7</f>
        <v>16</v>
      </c>
      <c r="L40" s="171">
        <f>'Provider Comp and Prod'!$U$8</f>
        <v>0</v>
      </c>
      <c r="M40" s="171">
        <f>'Provider Comp and Prod'!$U$9</f>
        <v>0</v>
      </c>
      <c r="N40" s="171">
        <f>'Provider Comp and Prod'!$U$10</f>
        <v>0</v>
      </c>
      <c r="O40" s="171">
        <f>'Provider Comp and Prod'!$U11</f>
        <v>0</v>
      </c>
      <c r="P40" s="251">
        <f>'Provider Comp and Prod'!$U$13</f>
        <v>0</v>
      </c>
      <c r="Q40" s="251">
        <f>'Provider Comp and Prod'!$U$14</f>
        <v>0</v>
      </c>
      <c r="R40" s="251">
        <f>'Provider Comp and Prod'!$U$15</f>
        <v>0</v>
      </c>
      <c r="S40" s="251">
        <f>'Provider Comp and Prod'!$U$16</f>
        <v>0</v>
      </c>
      <c r="T40" s="251">
        <f>'Provider Comp and Prod'!$U$17</f>
        <v>0</v>
      </c>
      <c r="U40" s="251">
        <f>'Provider Comp and Prod'!$U$18</f>
        <v>0</v>
      </c>
      <c r="V40" s="234">
        <f>'Provider Comp and Prod'!$U$19</f>
        <v>0</v>
      </c>
      <c r="W40" s="231"/>
      <c r="X40" s="231"/>
      <c r="Y40" s="231"/>
      <c r="Z40" s="231"/>
      <c r="AA40" s="231"/>
      <c r="AB40" s="231"/>
      <c r="AC40" s="252">
        <f>'Provider Comp and Prod'!$U$22</f>
        <v>0</v>
      </c>
      <c r="AD40" s="252">
        <f>'Provider Comp and Prod'!$U$23</f>
        <v>0</v>
      </c>
      <c r="AE40" s="252">
        <f>'Provider Comp and Prod'!$U$24</f>
        <v>0</v>
      </c>
      <c r="AF40" s="252">
        <f>'Provider Comp and Prod'!$U$25</f>
        <v>0</v>
      </c>
      <c r="AG40" s="252">
        <f>'Provider Comp and Prod'!$U$26</f>
        <v>0</v>
      </c>
      <c r="AH40" s="252">
        <f>'Provider Comp and Prod'!$U$27</f>
        <v>0</v>
      </c>
      <c r="AI40" s="252">
        <f>'Provider Comp and Prod'!$U$28</f>
        <v>0</v>
      </c>
      <c r="AJ40" s="252">
        <f>'Provider Comp and Prod'!$U$29</f>
        <v>0</v>
      </c>
      <c r="AK40" s="252">
        <f>'Provider Comp and Prod'!$U$30</f>
        <v>0</v>
      </c>
      <c r="AL40" s="252">
        <f>'Provider Comp and Prod'!$U$31</f>
        <v>0</v>
      </c>
      <c r="AM40" s="252">
        <f>'Provider Comp and Prod'!$U$32</f>
        <v>0</v>
      </c>
      <c r="AN40" s="252">
        <f>'Provider Comp and Prod'!$U$33</f>
        <v>0</v>
      </c>
      <c r="AO40" s="252">
        <f>'Provider Comp and Prod'!$U$34</f>
        <v>0</v>
      </c>
      <c r="AP40" s="252">
        <f>'Provider Comp and Prod'!$U$35</f>
        <v>0</v>
      </c>
      <c r="AQ40" s="171">
        <f>'Provider Comp and Prod'!$U$36</f>
        <v>0</v>
      </c>
      <c r="AR40" s="171">
        <f>'Provider Comp and Prod'!$U$38</f>
        <v>0</v>
      </c>
      <c r="AS40" s="171">
        <f>'Provider Comp and Prod'!$U$39</f>
        <v>0</v>
      </c>
      <c r="AT40" s="178"/>
      <c r="AU40" s="171">
        <f>'Provider Comp and Prod'!$U$42</f>
        <v>0</v>
      </c>
      <c r="AV40" s="178"/>
      <c r="AW40" s="178"/>
      <c r="AX40" s="178"/>
      <c r="AY40" s="171">
        <f>'Provider Comp and Prod'!$U$48</f>
        <v>0</v>
      </c>
      <c r="AZ40" s="171">
        <f>'Provider Comp and Prod'!$U$45</f>
        <v>0</v>
      </c>
      <c r="BA40" s="171">
        <f>'Provider Comp and Prod'!$U$46</f>
        <v>0</v>
      </c>
      <c r="BB40" s="171">
        <f>'Provider Comp and Prod'!$U$47</f>
        <v>0</v>
      </c>
      <c r="BC40" s="178"/>
      <c r="BD40" s="178"/>
      <c r="BE40" s="178"/>
      <c r="BF40" s="171">
        <f>'Provider Comp and Prod'!$U$50</f>
        <v>0</v>
      </c>
      <c r="BG40" s="178"/>
      <c r="BH40" s="171">
        <f>'Provider Comp and Prod'!$U$51</f>
        <v>0</v>
      </c>
      <c r="BI40" s="171">
        <f>'Provider Comp and Prod'!$U$52</f>
        <v>0</v>
      </c>
      <c r="BJ40" s="178"/>
      <c r="BK40" s="171">
        <f>'Provider Comp and Prod'!$U$53</f>
        <v>0</v>
      </c>
      <c r="BL40" s="171">
        <f>'Provider Comp and Prod'!$U$54</f>
        <v>0</v>
      </c>
      <c r="BM40" s="171">
        <f>'Provider Comp and Prod'!$U$55</f>
        <v>0</v>
      </c>
      <c r="BN40" s="171">
        <f>'Provider Comp and Prod'!$U$56</f>
        <v>0</v>
      </c>
    </row>
    <row r="41" spans="1:66" x14ac:dyDescent="0.2">
      <c r="A41" s="171">
        <f t="shared" si="1"/>
        <v>0</v>
      </c>
      <c r="B41" s="171" t="str">
        <f t="shared" si="2"/>
        <v/>
      </c>
      <c r="C41" s="171">
        <f t="shared" si="3"/>
        <v>0</v>
      </c>
      <c r="D41" s="171">
        <f t="shared" si="4"/>
        <v>0</v>
      </c>
      <c r="E41" s="171">
        <f t="shared" si="5"/>
        <v>0</v>
      </c>
      <c r="F41" s="171">
        <f t="shared" si="6"/>
        <v>0</v>
      </c>
      <c r="G41" s="171" t="str">
        <f t="shared" si="7"/>
        <v/>
      </c>
      <c r="H41" s="171">
        <f>'Provider Comp and Prod'!V11</f>
        <v>0</v>
      </c>
      <c r="I41" s="171">
        <f t="shared" si="8"/>
        <v>0</v>
      </c>
      <c r="J41" s="237"/>
      <c r="K41" s="171">
        <f>'Provider Comp and Prod'!$V$7</f>
        <v>17</v>
      </c>
      <c r="L41" s="171">
        <f>'Provider Comp and Prod'!$V$8</f>
        <v>0</v>
      </c>
      <c r="M41" s="171">
        <f>'Provider Comp and Prod'!$V$9</f>
        <v>0</v>
      </c>
      <c r="N41" s="171">
        <f>'Provider Comp and Prod'!$V$10</f>
        <v>0</v>
      </c>
      <c r="O41" s="171">
        <f>'Provider Comp and Prod'!$V$11</f>
        <v>0</v>
      </c>
      <c r="P41" s="251">
        <f>'Provider Comp and Prod'!$V$13</f>
        <v>0</v>
      </c>
      <c r="Q41" s="251">
        <f>'Provider Comp and Prod'!$V$14</f>
        <v>0</v>
      </c>
      <c r="R41" s="251">
        <f>'Provider Comp and Prod'!$V$15</f>
        <v>0</v>
      </c>
      <c r="S41" s="251">
        <f>'Provider Comp and Prod'!$V$16</f>
        <v>0</v>
      </c>
      <c r="T41" s="251">
        <f>'Provider Comp and Prod'!$V$17</f>
        <v>0</v>
      </c>
      <c r="U41" s="251">
        <f>'Provider Comp and Prod'!$V$18</f>
        <v>0</v>
      </c>
      <c r="V41" s="234">
        <f>'Provider Comp and Prod'!$V$19</f>
        <v>0</v>
      </c>
      <c r="W41" s="231"/>
      <c r="X41" s="231"/>
      <c r="Y41" s="231"/>
      <c r="Z41" s="231"/>
      <c r="AA41" s="231"/>
      <c r="AB41" s="231"/>
      <c r="AC41" s="252">
        <f>'Provider Comp and Prod'!$V$22</f>
        <v>0</v>
      </c>
      <c r="AD41" s="252">
        <f>'Provider Comp and Prod'!$V$23</f>
        <v>0</v>
      </c>
      <c r="AE41" s="252">
        <f>'Provider Comp and Prod'!$V$24</f>
        <v>0</v>
      </c>
      <c r="AF41" s="252">
        <f>'Provider Comp and Prod'!$V$25</f>
        <v>0</v>
      </c>
      <c r="AG41" s="252">
        <f>'Provider Comp and Prod'!$V$26</f>
        <v>0</v>
      </c>
      <c r="AH41" s="252">
        <f>'Provider Comp and Prod'!$V$27</f>
        <v>0</v>
      </c>
      <c r="AI41" s="252">
        <f>'Provider Comp and Prod'!$V$28</f>
        <v>0</v>
      </c>
      <c r="AJ41" s="252">
        <f>'Provider Comp and Prod'!$V$29</f>
        <v>0</v>
      </c>
      <c r="AK41" s="252">
        <f>'Provider Comp and Prod'!$V$30</f>
        <v>0</v>
      </c>
      <c r="AL41" s="252">
        <f>'Provider Comp and Prod'!$V$31</f>
        <v>0</v>
      </c>
      <c r="AM41" s="252">
        <f>'Provider Comp and Prod'!$V$32</f>
        <v>0</v>
      </c>
      <c r="AN41" s="252">
        <f>'Provider Comp and Prod'!$V$33</f>
        <v>0</v>
      </c>
      <c r="AO41" s="252">
        <f>'Provider Comp and Prod'!$V$34</f>
        <v>0</v>
      </c>
      <c r="AP41" s="252">
        <f>'Provider Comp and Prod'!$V$35</f>
        <v>0</v>
      </c>
      <c r="AQ41" s="171">
        <f>'Provider Comp and Prod'!$V$36</f>
        <v>0</v>
      </c>
      <c r="AR41" s="171">
        <f>'Provider Comp and Prod'!$V$38</f>
        <v>0</v>
      </c>
      <c r="AS41" s="171">
        <f>'Provider Comp and Prod'!$V$39</f>
        <v>0</v>
      </c>
      <c r="AT41" s="178"/>
      <c r="AU41" s="171">
        <f>'Provider Comp and Prod'!$V$42</f>
        <v>0</v>
      </c>
      <c r="AV41" s="178"/>
      <c r="AW41" s="178"/>
      <c r="AX41" s="178"/>
      <c r="AY41" s="171">
        <f>'Provider Comp and Prod'!$V$48</f>
        <v>0</v>
      </c>
      <c r="AZ41" s="171">
        <f>'Provider Comp and Prod'!$V$45</f>
        <v>0</v>
      </c>
      <c r="BA41" s="171">
        <f>'Provider Comp and Prod'!$V$46</f>
        <v>0</v>
      </c>
      <c r="BB41" s="171">
        <f>'Provider Comp and Prod'!$V$47</f>
        <v>0</v>
      </c>
      <c r="BC41" s="178"/>
      <c r="BD41" s="178"/>
      <c r="BE41" s="178"/>
      <c r="BF41" s="171">
        <f>'Provider Comp and Prod'!$V$50</f>
        <v>0</v>
      </c>
      <c r="BG41" s="178"/>
      <c r="BH41" s="171">
        <f>'Provider Comp and Prod'!$V$51</f>
        <v>0</v>
      </c>
      <c r="BI41" s="171">
        <f>'Provider Comp and Prod'!$V$52</f>
        <v>0</v>
      </c>
      <c r="BJ41" s="178"/>
      <c r="BK41" s="171">
        <f>'Provider Comp and Prod'!$V$53</f>
        <v>0</v>
      </c>
      <c r="BL41" s="171">
        <f>'Provider Comp and Prod'!$V$54</f>
        <v>0</v>
      </c>
      <c r="BM41" s="171">
        <f>'Provider Comp and Prod'!$V$55</f>
        <v>0</v>
      </c>
      <c r="BN41" s="171">
        <f>'Provider Comp and Prod'!$V$56</f>
        <v>0</v>
      </c>
    </row>
    <row r="42" spans="1:66" x14ac:dyDescent="0.2">
      <c r="A42" s="171">
        <f t="shared" si="1"/>
        <v>0</v>
      </c>
      <c r="B42" s="171" t="str">
        <f t="shared" si="2"/>
        <v/>
      </c>
      <c r="C42" s="171">
        <f t="shared" si="3"/>
        <v>0</v>
      </c>
      <c r="D42" s="171">
        <f t="shared" si="4"/>
        <v>0</v>
      </c>
      <c r="E42" s="171">
        <f t="shared" si="5"/>
        <v>0</v>
      </c>
      <c r="F42" s="171">
        <f t="shared" si="6"/>
        <v>0</v>
      </c>
      <c r="G42" s="171" t="str">
        <f t="shared" si="7"/>
        <v/>
      </c>
      <c r="H42" s="171">
        <f>'Provider Comp and Prod'!W11</f>
        <v>0</v>
      </c>
      <c r="I42" s="171">
        <f t="shared" si="8"/>
        <v>0</v>
      </c>
      <c r="J42" s="237"/>
      <c r="K42" s="171">
        <f>'Provider Comp and Prod'!$W$7</f>
        <v>18</v>
      </c>
      <c r="L42" s="171">
        <f>'Provider Comp and Prod'!$W$8</f>
        <v>0</v>
      </c>
      <c r="M42" s="171">
        <f>'Provider Comp and Prod'!$W$9</f>
        <v>0</v>
      </c>
      <c r="N42" s="171">
        <f>'Provider Comp and Prod'!$W$10</f>
        <v>0</v>
      </c>
      <c r="O42" s="171">
        <f>'Provider Comp and Prod'!$W$11</f>
        <v>0</v>
      </c>
      <c r="P42" s="251">
        <f>'Provider Comp and Prod'!$W$13</f>
        <v>0</v>
      </c>
      <c r="Q42" s="251">
        <f>'Provider Comp and Prod'!$W$14</f>
        <v>0</v>
      </c>
      <c r="R42" s="251">
        <f>'Provider Comp and Prod'!$W$15</f>
        <v>0</v>
      </c>
      <c r="S42" s="251">
        <f>'Provider Comp and Prod'!$W$16</f>
        <v>0</v>
      </c>
      <c r="T42" s="251">
        <f>'Provider Comp and Prod'!$W$17</f>
        <v>0</v>
      </c>
      <c r="U42" s="251">
        <f>'Provider Comp and Prod'!$W$18</f>
        <v>0</v>
      </c>
      <c r="V42" s="234">
        <f>'Provider Comp and Prod'!$W$19</f>
        <v>0</v>
      </c>
      <c r="W42" s="231"/>
      <c r="X42" s="231"/>
      <c r="Y42" s="231"/>
      <c r="Z42" s="231"/>
      <c r="AA42" s="231"/>
      <c r="AB42" s="231"/>
      <c r="AC42" s="252">
        <f>'Provider Comp and Prod'!$W$22</f>
        <v>0</v>
      </c>
      <c r="AD42" s="252">
        <f>'Provider Comp and Prod'!$W$23</f>
        <v>0</v>
      </c>
      <c r="AE42" s="252">
        <f>'Provider Comp and Prod'!$W$24</f>
        <v>0</v>
      </c>
      <c r="AF42" s="252">
        <f>'Provider Comp and Prod'!$W$25</f>
        <v>0</v>
      </c>
      <c r="AG42" s="252">
        <f>'Provider Comp and Prod'!$W$26</f>
        <v>0</v>
      </c>
      <c r="AH42" s="252">
        <f>'Provider Comp and Prod'!$W$27</f>
        <v>0</v>
      </c>
      <c r="AI42" s="252">
        <f>'Provider Comp and Prod'!$W$28</f>
        <v>0</v>
      </c>
      <c r="AJ42" s="252">
        <f>'Provider Comp and Prod'!$W$29</f>
        <v>0</v>
      </c>
      <c r="AK42" s="252">
        <f>'Provider Comp and Prod'!$W$30</f>
        <v>0</v>
      </c>
      <c r="AL42" s="252">
        <f>'Provider Comp and Prod'!$W$31</f>
        <v>0</v>
      </c>
      <c r="AM42" s="252">
        <f>'Provider Comp and Prod'!$W$32</f>
        <v>0</v>
      </c>
      <c r="AN42" s="252">
        <f>'Provider Comp and Prod'!$W$33</f>
        <v>0</v>
      </c>
      <c r="AO42" s="252">
        <f>'Provider Comp and Prod'!$W$34</f>
        <v>0</v>
      </c>
      <c r="AP42" s="252">
        <f>'Provider Comp and Prod'!$W$35</f>
        <v>0</v>
      </c>
      <c r="AQ42" s="171">
        <f>'Provider Comp and Prod'!$W$36</f>
        <v>0</v>
      </c>
      <c r="AR42" s="171">
        <f>'Provider Comp and Prod'!$W$38</f>
        <v>0</v>
      </c>
      <c r="AS42" s="171">
        <f>'Provider Comp and Prod'!$W$39</f>
        <v>0</v>
      </c>
      <c r="AT42" s="178"/>
      <c r="AU42" s="171">
        <f>'Provider Comp and Prod'!$W$42</f>
        <v>0</v>
      </c>
      <c r="AV42" s="178"/>
      <c r="AW42" s="178"/>
      <c r="AX42" s="178"/>
      <c r="AY42" s="171">
        <f>'Provider Comp and Prod'!$W$48</f>
        <v>0</v>
      </c>
      <c r="AZ42" s="171">
        <f>'Provider Comp and Prod'!$W$45</f>
        <v>0</v>
      </c>
      <c r="BA42" s="171">
        <f>'Provider Comp and Prod'!$W$46</f>
        <v>0</v>
      </c>
      <c r="BB42" s="171">
        <f>'Provider Comp and Prod'!$W$47</f>
        <v>0</v>
      </c>
      <c r="BC42" s="178"/>
      <c r="BD42" s="178"/>
      <c r="BE42" s="178"/>
      <c r="BF42" s="171">
        <f>'Provider Comp and Prod'!$W$50</f>
        <v>0</v>
      </c>
      <c r="BG42" s="178"/>
      <c r="BH42" s="171">
        <f>'Provider Comp and Prod'!$W$51</f>
        <v>0</v>
      </c>
      <c r="BI42" s="171">
        <f>'Provider Comp and Prod'!$W$52</f>
        <v>0</v>
      </c>
      <c r="BJ42" s="178"/>
      <c r="BK42" s="171">
        <f>'Provider Comp and Prod'!$W$53</f>
        <v>0</v>
      </c>
      <c r="BL42" s="171">
        <f>'Provider Comp and Prod'!$W$54</f>
        <v>0</v>
      </c>
      <c r="BM42" s="171">
        <f>'Provider Comp and Prod'!$W$55</f>
        <v>0</v>
      </c>
      <c r="BN42" s="171">
        <f>'Provider Comp and Prod'!$W$56</f>
        <v>0</v>
      </c>
    </row>
    <row r="43" spans="1:66" x14ac:dyDescent="0.2">
      <c r="A43" s="171">
        <f t="shared" si="1"/>
        <v>0</v>
      </c>
      <c r="B43" s="171" t="str">
        <f t="shared" si="2"/>
        <v/>
      </c>
      <c r="C43" s="171">
        <f t="shared" si="3"/>
        <v>0</v>
      </c>
      <c r="D43" s="171">
        <f t="shared" si="4"/>
        <v>0</v>
      </c>
      <c r="E43" s="171">
        <f t="shared" si="5"/>
        <v>0</v>
      </c>
      <c r="F43" s="171">
        <f t="shared" si="6"/>
        <v>0</v>
      </c>
      <c r="G43" s="171" t="str">
        <f t="shared" si="7"/>
        <v/>
      </c>
      <c r="H43" s="171">
        <f>'Provider Comp and Prod'!X11</f>
        <v>0</v>
      </c>
      <c r="I43" s="171">
        <f t="shared" si="8"/>
        <v>0</v>
      </c>
      <c r="J43" s="237"/>
      <c r="K43" s="171">
        <f>'Provider Comp and Prod'!$X$7</f>
        <v>19</v>
      </c>
      <c r="L43" s="171">
        <f>'Provider Comp and Prod'!$X$8</f>
        <v>0</v>
      </c>
      <c r="M43" s="171">
        <f>'Provider Comp and Prod'!$X$9</f>
        <v>0</v>
      </c>
      <c r="N43" s="171">
        <f>'Provider Comp and Prod'!$X$10</f>
        <v>0</v>
      </c>
      <c r="O43" s="171">
        <f>'Provider Comp and Prod'!$X$11</f>
        <v>0</v>
      </c>
      <c r="P43" s="251">
        <f>'Provider Comp and Prod'!$X$13</f>
        <v>0</v>
      </c>
      <c r="Q43" s="251">
        <f>'Provider Comp and Prod'!$X$14</f>
        <v>0</v>
      </c>
      <c r="R43" s="251">
        <f>'Provider Comp and Prod'!$X$15</f>
        <v>0</v>
      </c>
      <c r="S43" s="251">
        <f>'Provider Comp and Prod'!$X$16</f>
        <v>0</v>
      </c>
      <c r="T43" s="251">
        <f>'Provider Comp and Prod'!$X$17</f>
        <v>0</v>
      </c>
      <c r="U43" s="251">
        <f>'Provider Comp and Prod'!$X$18</f>
        <v>0</v>
      </c>
      <c r="V43" s="234">
        <f>'Provider Comp and Prod'!$X$19</f>
        <v>0</v>
      </c>
      <c r="W43" s="231"/>
      <c r="X43" s="231"/>
      <c r="Y43" s="231"/>
      <c r="Z43" s="231"/>
      <c r="AA43" s="231"/>
      <c r="AB43" s="231"/>
      <c r="AC43" s="252">
        <f>'Provider Comp and Prod'!$X$22</f>
        <v>0</v>
      </c>
      <c r="AD43" s="252">
        <f>'Provider Comp and Prod'!$X$23</f>
        <v>0</v>
      </c>
      <c r="AE43" s="252">
        <f>'Provider Comp and Prod'!$X$24</f>
        <v>0</v>
      </c>
      <c r="AF43" s="252">
        <f>'Provider Comp and Prod'!$X$25</f>
        <v>0</v>
      </c>
      <c r="AG43" s="252">
        <f>'Provider Comp and Prod'!$X$26</f>
        <v>0</v>
      </c>
      <c r="AH43" s="252">
        <f>'Provider Comp and Prod'!$X$27</f>
        <v>0</v>
      </c>
      <c r="AI43" s="252">
        <f>'Provider Comp and Prod'!$X$28</f>
        <v>0</v>
      </c>
      <c r="AJ43" s="252">
        <f>'Provider Comp and Prod'!$X$29</f>
        <v>0</v>
      </c>
      <c r="AK43" s="252">
        <f>'Provider Comp and Prod'!$X$30</f>
        <v>0</v>
      </c>
      <c r="AL43" s="252">
        <f>'Provider Comp and Prod'!$X$31</f>
        <v>0</v>
      </c>
      <c r="AM43" s="252">
        <f>'Provider Comp and Prod'!$X$32</f>
        <v>0</v>
      </c>
      <c r="AN43" s="252">
        <f>'Provider Comp and Prod'!$X$33</f>
        <v>0</v>
      </c>
      <c r="AO43" s="252">
        <f>'Provider Comp and Prod'!$X$34</f>
        <v>0</v>
      </c>
      <c r="AP43" s="252">
        <f>'Provider Comp and Prod'!$X$35</f>
        <v>0</v>
      </c>
      <c r="AQ43" s="171">
        <f>'Provider Comp and Prod'!$X$36</f>
        <v>0</v>
      </c>
      <c r="AR43" s="171">
        <f>'Provider Comp and Prod'!$X$38</f>
        <v>0</v>
      </c>
      <c r="AS43" s="171">
        <f>'Provider Comp and Prod'!$X$39</f>
        <v>0</v>
      </c>
      <c r="AT43" s="178"/>
      <c r="AU43" s="171">
        <f>'Provider Comp and Prod'!$X$42</f>
        <v>0</v>
      </c>
      <c r="AV43" s="178"/>
      <c r="AW43" s="178"/>
      <c r="AX43" s="178"/>
      <c r="AY43" s="171">
        <f>'Provider Comp and Prod'!$X$48</f>
        <v>0</v>
      </c>
      <c r="AZ43" s="171">
        <f>'Provider Comp and Prod'!$X$45</f>
        <v>0</v>
      </c>
      <c r="BA43" s="171">
        <f>'Provider Comp and Prod'!$X$46</f>
        <v>0</v>
      </c>
      <c r="BB43" s="171">
        <f>'Provider Comp and Prod'!$X$47</f>
        <v>0</v>
      </c>
      <c r="BC43" s="178"/>
      <c r="BD43" s="178"/>
      <c r="BE43" s="178"/>
      <c r="BF43" s="171">
        <f>'Provider Comp and Prod'!$X$50</f>
        <v>0</v>
      </c>
      <c r="BG43" s="178"/>
      <c r="BH43" s="171">
        <f>'Provider Comp and Prod'!$X$51</f>
        <v>0</v>
      </c>
      <c r="BI43" s="171">
        <f>'Provider Comp and Prod'!$X$52</f>
        <v>0</v>
      </c>
      <c r="BJ43" s="178"/>
      <c r="BK43" s="171">
        <f>'Provider Comp and Prod'!$X$53</f>
        <v>0</v>
      </c>
      <c r="BL43" s="171">
        <f>'Provider Comp and Prod'!$X$54</f>
        <v>0</v>
      </c>
      <c r="BM43" s="171">
        <f>'Provider Comp and Prod'!$X$55</f>
        <v>0</v>
      </c>
      <c r="BN43" s="171">
        <f>'Provider Comp and Prod'!$X$56</f>
        <v>0</v>
      </c>
    </row>
    <row r="44" spans="1:66" x14ac:dyDescent="0.2">
      <c r="A44" s="171">
        <f t="shared" si="1"/>
        <v>0</v>
      </c>
      <c r="B44" s="171" t="str">
        <f t="shared" si="2"/>
        <v/>
      </c>
      <c r="C44" s="171">
        <f t="shared" si="3"/>
        <v>0</v>
      </c>
      <c r="D44" s="171">
        <f t="shared" si="4"/>
        <v>0</v>
      </c>
      <c r="E44" s="171">
        <f t="shared" si="5"/>
        <v>0</v>
      </c>
      <c r="F44" s="171">
        <f t="shared" si="6"/>
        <v>0</v>
      </c>
      <c r="G44" s="171" t="str">
        <f t="shared" si="7"/>
        <v/>
      </c>
      <c r="H44" s="171">
        <f>'Provider Comp and Prod'!Y11</f>
        <v>0</v>
      </c>
      <c r="I44" s="171">
        <f t="shared" si="8"/>
        <v>0</v>
      </c>
      <c r="J44" s="237"/>
      <c r="K44" s="171">
        <f>'Provider Comp and Prod'!$Y$7</f>
        <v>20</v>
      </c>
      <c r="L44" s="171">
        <f>'Provider Comp and Prod'!$Y$8</f>
        <v>0</v>
      </c>
      <c r="M44" s="171">
        <f>'Provider Comp and Prod'!$Y$9</f>
        <v>0</v>
      </c>
      <c r="N44" s="171">
        <f>'Provider Comp and Prod'!$Y$10</f>
        <v>0</v>
      </c>
      <c r="O44" s="171">
        <f>'Provider Comp and Prod'!$Y$11</f>
        <v>0</v>
      </c>
      <c r="P44" s="251">
        <f>'Provider Comp and Prod'!$Y$13</f>
        <v>0</v>
      </c>
      <c r="Q44" s="251">
        <f>'Provider Comp and Prod'!$Y$14</f>
        <v>0</v>
      </c>
      <c r="R44" s="251">
        <f>'Provider Comp and Prod'!$Y$15</f>
        <v>0</v>
      </c>
      <c r="S44" s="251">
        <f>'Provider Comp and Prod'!$Y$16</f>
        <v>0</v>
      </c>
      <c r="T44" s="251">
        <f>'Provider Comp and Prod'!$Y$17</f>
        <v>0</v>
      </c>
      <c r="U44" s="251">
        <f>'Provider Comp and Prod'!$Y$18</f>
        <v>0</v>
      </c>
      <c r="V44" s="234">
        <f>'Provider Comp and Prod'!$Y$19</f>
        <v>0</v>
      </c>
      <c r="W44" s="231"/>
      <c r="X44" s="231"/>
      <c r="Y44" s="231"/>
      <c r="Z44" s="231"/>
      <c r="AA44" s="231"/>
      <c r="AB44" s="231"/>
      <c r="AC44" s="252">
        <f>'Provider Comp and Prod'!$Y$22</f>
        <v>0</v>
      </c>
      <c r="AD44" s="252">
        <f>'Provider Comp and Prod'!$Y$23</f>
        <v>0</v>
      </c>
      <c r="AE44" s="252">
        <f>'Provider Comp and Prod'!$Y$24</f>
        <v>0</v>
      </c>
      <c r="AF44" s="252">
        <f>'Provider Comp and Prod'!$Y$25</f>
        <v>0</v>
      </c>
      <c r="AG44" s="252">
        <f>'Provider Comp and Prod'!$Y$26</f>
        <v>0</v>
      </c>
      <c r="AH44" s="252">
        <f>'Provider Comp and Prod'!$Y$27</f>
        <v>0</v>
      </c>
      <c r="AI44" s="252">
        <f>'Provider Comp and Prod'!$Y$28</f>
        <v>0</v>
      </c>
      <c r="AJ44" s="252">
        <f>'Provider Comp and Prod'!$Y$29</f>
        <v>0</v>
      </c>
      <c r="AK44" s="252">
        <f>'Provider Comp and Prod'!$Y$30</f>
        <v>0</v>
      </c>
      <c r="AL44" s="252">
        <f>'Provider Comp and Prod'!$Y$31</f>
        <v>0</v>
      </c>
      <c r="AM44" s="252">
        <f>'Provider Comp and Prod'!$Y$32</f>
        <v>0</v>
      </c>
      <c r="AN44" s="252">
        <f>'Provider Comp and Prod'!$Y$33</f>
        <v>0</v>
      </c>
      <c r="AO44" s="252">
        <f>'Provider Comp and Prod'!$Y$34</f>
        <v>0</v>
      </c>
      <c r="AP44" s="252">
        <f>'Provider Comp and Prod'!$Y$35</f>
        <v>0</v>
      </c>
      <c r="AQ44" s="171">
        <f>'Provider Comp and Prod'!$Y$36</f>
        <v>0</v>
      </c>
      <c r="AR44" s="171">
        <f>'Provider Comp and Prod'!$Y$38</f>
        <v>0</v>
      </c>
      <c r="AS44" s="171">
        <f>'Provider Comp and Prod'!$Y$39</f>
        <v>0</v>
      </c>
      <c r="AT44" s="178"/>
      <c r="AU44" s="171">
        <f>'Provider Comp and Prod'!$Y$42</f>
        <v>0</v>
      </c>
      <c r="AV44" s="178"/>
      <c r="AW44" s="178"/>
      <c r="AX44" s="178"/>
      <c r="AY44" s="171">
        <f>'Provider Comp and Prod'!$Y$48</f>
        <v>0</v>
      </c>
      <c r="AZ44" s="171">
        <f>'Provider Comp and Prod'!$Y$45</f>
        <v>0</v>
      </c>
      <c r="BA44" s="171">
        <f>'Provider Comp and Prod'!$Y$46</f>
        <v>0</v>
      </c>
      <c r="BB44" s="171">
        <f>'Provider Comp and Prod'!$Y$47</f>
        <v>0</v>
      </c>
      <c r="BC44" s="178"/>
      <c r="BD44" s="178"/>
      <c r="BE44" s="178"/>
      <c r="BF44" s="171">
        <f>'Provider Comp and Prod'!$Y$50</f>
        <v>0</v>
      </c>
      <c r="BG44" s="178"/>
      <c r="BH44" s="171">
        <f>'Provider Comp and Prod'!$Y$51</f>
        <v>0</v>
      </c>
      <c r="BI44" s="171">
        <f>'Provider Comp and Prod'!$Y$52</f>
        <v>0</v>
      </c>
      <c r="BJ44" s="178"/>
      <c r="BK44" s="171">
        <f>'Provider Comp and Prod'!$Y$53</f>
        <v>0</v>
      </c>
      <c r="BL44" s="171">
        <f>'Provider Comp and Prod'!$Y$54</f>
        <v>0</v>
      </c>
      <c r="BM44" s="171">
        <f>'Provider Comp and Prod'!$Y$55</f>
        <v>0</v>
      </c>
      <c r="BN44" s="171">
        <f>'Provider Comp and Prod'!$Y$56</f>
        <v>0</v>
      </c>
    </row>
    <row r="45" spans="1:66" x14ac:dyDescent="0.2">
      <c r="A45" s="171">
        <f t="shared" si="1"/>
        <v>0</v>
      </c>
      <c r="B45" s="171" t="str">
        <f t="shared" si="2"/>
        <v/>
      </c>
      <c r="C45" s="171">
        <f t="shared" si="3"/>
        <v>0</v>
      </c>
      <c r="D45" s="171">
        <f t="shared" si="4"/>
        <v>0</v>
      </c>
      <c r="E45" s="171">
        <f t="shared" si="5"/>
        <v>0</v>
      </c>
      <c r="F45" s="171">
        <f t="shared" si="6"/>
        <v>0</v>
      </c>
      <c r="G45" s="171" t="str">
        <f t="shared" si="7"/>
        <v/>
      </c>
      <c r="H45" s="171">
        <f>'Provider Comp and Prod'!Z11</f>
        <v>0</v>
      </c>
      <c r="I45" s="171">
        <f t="shared" si="8"/>
        <v>0</v>
      </c>
      <c r="J45" s="237"/>
      <c r="K45" s="171">
        <f>'Provider Comp and Prod'!$Z$7</f>
        <v>21</v>
      </c>
      <c r="L45" s="171">
        <f>'Provider Comp and Prod'!$Z$8</f>
        <v>0</v>
      </c>
      <c r="M45" s="171">
        <f>'Provider Comp and Prod'!$Z$9</f>
        <v>0</v>
      </c>
      <c r="N45" s="171">
        <f>'Provider Comp and Prod'!$Z$10</f>
        <v>0</v>
      </c>
      <c r="O45" s="171">
        <f>'Provider Comp and Prod'!$Z$11</f>
        <v>0</v>
      </c>
      <c r="P45" s="251">
        <f>'Provider Comp and Prod'!$Z$13</f>
        <v>0</v>
      </c>
      <c r="Q45" s="251">
        <f>'Provider Comp and Prod'!$Z$14</f>
        <v>0</v>
      </c>
      <c r="R45" s="251">
        <f>'Provider Comp and Prod'!$Z$15</f>
        <v>0</v>
      </c>
      <c r="S45" s="251">
        <f>'Provider Comp and Prod'!$Z$16</f>
        <v>0</v>
      </c>
      <c r="T45" s="251">
        <f>'Provider Comp and Prod'!$Z$17</f>
        <v>0</v>
      </c>
      <c r="U45" s="251">
        <f>'Provider Comp and Prod'!$Z$18</f>
        <v>0</v>
      </c>
      <c r="V45" s="234">
        <f>'Provider Comp and Prod'!$Z$19</f>
        <v>0</v>
      </c>
      <c r="W45" s="231"/>
      <c r="X45" s="231"/>
      <c r="Y45" s="231"/>
      <c r="Z45" s="231"/>
      <c r="AA45" s="231"/>
      <c r="AB45" s="231"/>
      <c r="AC45" s="252">
        <f>'Provider Comp and Prod'!$Z$22</f>
        <v>0</v>
      </c>
      <c r="AD45" s="252">
        <f>'Provider Comp and Prod'!$Z$23</f>
        <v>0</v>
      </c>
      <c r="AE45" s="252">
        <f>'Provider Comp and Prod'!$Z$24</f>
        <v>0</v>
      </c>
      <c r="AF45" s="252">
        <f>'Provider Comp and Prod'!$Z$25</f>
        <v>0</v>
      </c>
      <c r="AG45" s="252">
        <f>'Provider Comp and Prod'!$Z$26</f>
        <v>0</v>
      </c>
      <c r="AH45" s="252">
        <f>'Provider Comp and Prod'!$Z$27</f>
        <v>0</v>
      </c>
      <c r="AI45" s="252">
        <f>'Provider Comp and Prod'!$Z$28</f>
        <v>0</v>
      </c>
      <c r="AJ45" s="252">
        <f>'Provider Comp and Prod'!$Z$29</f>
        <v>0</v>
      </c>
      <c r="AK45" s="252">
        <f>'Provider Comp and Prod'!$Z$30</f>
        <v>0</v>
      </c>
      <c r="AL45" s="252">
        <f>'Provider Comp and Prod'!$Z$31</f>
        <v>0</v>
      </c>
      <c r="AM45" s="252">
        <f>'Provider Comp and Prod'!$Z$32</f>
        <v>0</v>
      </c>
      <c r="AN45" s="252">
        <f>'Provider Comp and Prod'!$Z$33</f>
        <v>0</v>
      </c>
      <c r="AO45" s="252">
        <f>'Provider Comp and Prod'!$Z$34</f>
        <v>0</v>
      </c>
      <c r="AP45" s="252">
        <f>'Provider Comp and Prod'!$Z$35</f>
        <v>0</v>
      </c>
      <c r="AQ45" s="171">
        <f>'Provider Comp and Prod'!$Z$36</f>
        <v>0</v>
      </c>
      <c r="AR45" s="171">
        <f>'Provider Comp and Prod'!$Z$38</f>
        <v>0</v>
      </c>
      <c r="AS45" s="171">
        <f>'Provider Comp and Prod'!$Z$39</f>
        <v>0</v>
      </c>
      <c r="AT45" s="178"/>
      <c r="AU45" s="171">
        <f>'Provider Comp and Prod'!$Z$42</f>
        <v>0</v>
      </c>
      <c r="AV45" s="178"/>
      <c r="AW45" s="178"/>
      <c r="AX45" s="178"/>
      <c r="AY45" s="171">
        <f>'Provider Comp and Prod'!$Z$48</f>
        <v>0</v>
      </c>
      <c r="AZ45" s="171">
        <f>'Provider Comp and Prod'!$Z$45</f>
        <v>0</v>
      </c>
      <c r="BA45" s="171">
        <f>'Provider Comp and Prod'!$Z$46</f>
        <v>0</v>
      </c>
      <c r="BB45" s="171">
        <f>'Provider Comp and Prod'!$Z$47</f>
        <v>0</v>
      </c>
      <c r="BC45" s="178"/>
      <c r="BD45" s="178"/>
      <c r="BE45" s="178"/>
      <c r="BF45" s="171">
        <f>'Provider Comp and Prod'!$Z$50</f>
        <v>0</v>
      </c>
      <c r="BG45" s="178"/>
      <c r="BH45" s="171">
        <f>'Provider Comp and Prod'!$Z$51</f>
        <v>0</v>
      </c>
      <c r="BI45" s="171">
        <f>'Provider Comp and Prod'!$Z$52</f>
        <v>0</v>
      </c>
      <c r="BJ45" s="178"/>
      <c r="BK45" s="171">
        <f>'Provider Comp and Prod'!$Z$53</f>
        <v>0</v>
      </c>
      <c r="BL45" s="171">
        <f>'Provider Comp and Prod'!$Z$54</f>
        <v>0</v>
      </c>
      <c r="BM45" s="171">
        <f>'Provider Comp and Prod'!$Z$55</f>
        <v>0</v>
      </c>
      <c r="BN45" s="171">
        <f>'Provider Comp and Prod'!$Z$56</f>
        <v>0</v>
      </c>
    </row>
    <row r="46" spans="1:66" x14ac:dyDescent="0.2">
      <c r="A46" s="171">
        <f t="shared" si="1"/>
        <v>0</v>
      </c>
      <c r="B46" s="171" t="str">
        <f t="shared" si="2"/>
        <v/>
      </c>
      <c r="C46" s="171">
        <f t="shared" si="3"/>
        <v>0</v>
      </c>
      <c r="D46" s="171">
        <f t="shared" si="4"/>
        <v>0</v>
      </c>
      <c r="E46" s="171">
        <f t="shared" si="5"/>
        <v>0</v>
      </c>
      <c r="F46" s="171">
        <f t="shared" si="6"/>
        <v>0</v>
      </c>
      <c r="G46" s="171" t="str">
        <f t="shared" si="7"/>
        <v/>
      </c>
      <c r="H46" s="171">
        <f>'Provider Comp and Prod'!AA11</f>
        <v>0</v>
      </c>
      <c r="I46" s="171">
        <f t="shared" si="8"/>
        <v>0</v>
      </c>
      <c r="J46" s="237"/>
      <c r="K46" s="171">
        <f>'Provider Comp and Prod'!$AA$7</f>
        <v>22</v>
      </c>
      <c r="L46" s="171">
        <f>'Provider Comp and Prod'!$AA$8</f>
        <v>0</v>
      </c>
      <c r="M46" s="171">
        <f>'Provider Comp and Prod'!$AA$9</f>
        <v>0</v>
      </c>
      <c r="N46" s="171">
        <f>'Provider Comp and Prod'!$AA$10</f>
        <v>0</v>
      </c>
      <c r="O46" s="171">
        <f>'Provider Comp and Prod'!$AA$11</f>
        <v>0</v>
      </c>
      <c r="P46" s="251">
        <f>'Provider Comp and Prod'!$AA$13</f>
        <v>0</v>
      </c>
      <c r="Q46" s="251">
        <f>'Provider Comp and Prod'!$AA$14</f>
        <v>0</v>
      </c>
      <c r="R46" s="251">
        <f>'Provider Comp and Prod'!$AA$15</f>
        <v>0</v>
      </c>
      <c r="S46" s="251">
        <f>'Provider Comp and Prod'!$AA$16</f>
        <v>0</v>
      </c>
      <c r="T46" s="251">
        <f>'Provider Comp and Prod'!$AA$17</f>
        <v>0</v>
      </c>
      <c r="U46" s="251">
        <f>'Provider Comp and Prod'!$AA$18</f>
        <v>0</v>
      </c>
      <c r="V46" s="234">
        <f>'Provider Comp and Prod'!$AA$19</f>
        <v>0</v>
      </c>
      <c r="W46" s="231"/>
      <c r="X46" s="231"/>
      <c r="Y46" s="231"/>
      <c r="Z46" s="231"/>
      <c r="AA46" s="231"/>
      <c r="AB46" s="231"/>
      <c r="AC46" s="252">
        <f>'Provider Comp and Prod'!$AA$22</f>
        <v>0</v>
      </c>
      <c r="AD46" s="252">
        <f>'Provider Comp and Prod'!$AA$23</f>
        <v>0</v>
      </c>
      <c r="AE46" s="252">
        <f>'Provider Comp and Prod'!$AA$24</f>
        <v>0</v>
      </c>
      <c r="AF46" s="252">
        <f>'Provider Comp and Prod'!$AA$25</f>
        <v>0</v>
      </c>
      <c r="AG46" s="252">
        <f>'Provider Comp and Prod'!$AA$26</f>
        <v>0</v>
      </c>
      <c r="AH46" s="252">
        <f>'Provider Comp and Prod'!$AA$27</f>
        <v>0</v>
      </c>
      <c r="AI46" s="252">
        <f>'Provider Comp and Prod'!$AA$28</f>
        <v>0</v>
      </c>
      <c r="AJ46" s="252">
        <f>'Provider Comp and Prod'!$AA$29</f>
        <v>0</v>
      </c>
      <c r="AK46" s="252">
        <f>'Provider Comp and Prod'!$AA$30</f>
        <v>0</v>
      </c>
      <c r="AL46" s="252">
        <f>'Provider Comp and Prod'!$AA$31</f>
        <v>0</v>
      </c>
      <c r="AM46" s="252">
        <f>'Provider Comp and Prod'!$AA$32</f>
        <v>0</v>
      </c>
      <c r="AN46" s="252">
        <f>'Provider Comp and Prod'!$AA$33</f>
        <v>0</v>
      </c>
      <c r="AO46" s="252">
        <f>'Provider Comp and Prod'!$AA$34</f>
        <v>0</v>
      </c>
      <c r="AP46" s="252">
        <f>'Provider Comp and Prod'!$AA$35</f>
        <v>0</v>
      </c>
      <c r="AQ46" s="171">
        <f>'Provider Comp and Prod'!$AA$36</f>
        <v>0</v>
      </c>
      <c r="AR46" s="171">
        <f>'Provider Comp and Prod'!$AA$38</f>
        <v>0</v>
      </c>
      <c r="AS46" s="171">
        <f>'Provider Comp and Prod'!$AA$39</f>
        <v>0</v>
      </c>
      <c r="AT46" s="178"/>
      <c r="AU46" s="171">
        <f>'Provider Comp and Prod'!$AA$42</f>
        <v>0</v>
      </c>
      <c r="AV46" s="178"/>
      <c r="AW46" s="178"/>
      <c r="AX46" s="178"/>
      <c r="AY46" s="171">
        <f>'Provider Comp and Prod'!$AA$48</f>
        <v>0</v>
      </c>
      <c r="AZ46" s="171">
        <f>'Provider Comp and Prod'!$AA$45</f>
        <v>0</v>
      </c>
      <c r="BA46" s="171">
        <f>'Provider Comp and Prod'!$AA$46</f>
        <v>0</v>
      </c>
      <c r="BB46" s="171">
        <f>'Provider Comp and Prod'!$AA$47</f>
        <v>0</v>
      </c>
      <c r="BC46" s="178"/>
      <c r="BD46" s="178"/>
      <c r="BE46" s="178"/>
      <c r="BF46" s="171">
        <f>'Provider Comp and Prod'!$AA$50</f>
        <v>0</v>
      </c>
      <c r="BG46" s="178"/>
      <c r="BH46" s="171">
        <f>'Provider Comp and Prod'!$AA$51</f>
        <v>0</v>
      </c>
      <c r="BI46" s="171">
        <f>'Provider Comp and Prod'!$AA$52</f>
        <v>0</v>
      </c>
      <c r="BJ46" s="178"/>
      <c r="BK46" s="171">
        <f>'Provider Comp and Prod'!$AA$53</f>
        <v>0</v>
      </c>
      <c r="BL46" s="171">
        <f>'Provider Comp and Prod'!$AA$54</f>
        <v>0</v>
      </c>
      <c r="BM46" s="171">
        <f>'Provider Comp and Prod'!$AA$55</f>
        <v>0</v>
      </c>
      <c r="BN46" s="171">
        <f>'Provider Comp and Prod'!$AA$56</f>
        <v>0</v>
      </c>
    </row>
    <row r="47" spans="1:66" x14ac:dyDescent="0.2">
      <c r="A47" s="171">
        <f t="shared" si="1"/>
        <v>0</v>
      </c>
      <c r="B47" s="171" t="str">
        <f t="shared" si="2"/>
        <v/>
      </c>
      <c r="C47" s="171">
        <f t="shared" si="3"/>
        <v>0</v>
      </c>
      <c r="D47" s="171">
        <f t="shared" si="4"/>
        <v>0</v>
      </c>
      <c r="E47" s="171">
        <f t="shared" si="5"/>
        <v>0</v>
      </c>
      <c r="F47" s="171">
        <f t="shared" si="6"/>
        <v>0</v>
      </c>
      <c r="G47" s="171" t="str">
        <f t="shared" si="7"/>
        <v/>
      </c>
      <c r="H47" s="171">
        <f>'Provider Comp and Prod'!AB11</f>
        <v>0</v>
      </c>
      <c r="I47" s="171">
        <f t="shared" si="8"/>
        <v>0</v>
      </c>
      <c r="J47" s="237"/>
      <c r="K47" s="171">
        <f>'Provider Comp and Prod'!$AB$7</f>
        <v>23</v>
      </c>
      <c r="L47" s="171">
        <f>'Provider Comp and Prod'!$AB$8</f>
        <v>0</v>
      </c>
      <c r="M47" s="171">
        <f>'Provider Comp and Prod'!$AB$9</f>
        <v>0</v>
      </c>
      <c r="N47" s="171">
        <f>'Provider Comp and Prod'!$AB$10</f>
        <v>0</v>
      </c>
      <c r="O47" s="171">
        <f>'Provider Comp and Prod'!$AB$11</f>
        <v>0</v>
      </c>
      <c r="P47" s="251">
        <f>'Provider Comp and Prod'!$AB$13</f>
        <v>0</v>
      </c>
      <c r="Q47" s="251">
        <f>'Provider Comp and Prod'!$AB$14</f>
        <v>0</v>
      </c>
      <c r="R47" s="251">
        <f>'Provider Comp and Prod'!$AB$15</f>
        <v>0</v>
      </c>
      <c r="S47" s="251">
        <f>'Provider Comp and Prod'!$AB$16</f>
        <v>0</v>
      </c>
      <c r="T47" s="251">
        <f>'Provider Comp and Prod'!$AB$17</f>
        <v>0</v>
      </c>
      <c r="U47" s="251">
        <f>'Provider Comp and Prod'!$AB$18</f>
        <v>0</v>
      </c>
      <c r="V47" s="234">
        <f>'Provider Comp and Prod'!$AB$19</f>
        <v>0</v>
      </c>
      <c r="W47" s="231"/>
      <c r="X47" s="231"/>
      <c r="Y47" s="231"/>
      <c r="Z47" s="231"/>
      <c r="AA47" s="231"/>
      <c r="AB47" s="231"/>
      <c r="AC47" s="252">
        <f>'Provider Comp and Prod'!$AB$22</f>
        <v>0</v>
      </c>
      <c r="AD47" s="252">
        <f>'Provider Comp and Prod'!$AB$23</f>
        <v>0</v>
      </c>
      <c r="AE47" s="252">
        <f>'Provider Comp and Prod'!$AB$24</f>
        <v>0</v>
      </c>
      <c r="AF47" s="252">
        <f>'Provider Comp and Prod'!$AB$25</f>
        <v>0</v>
      </c>
      <c r="AG47" s="252">
        <f>'Provider Comp and Prod'!$AB$26</f>
        <v>0</v>
      </c>
      <c r="AH47" s="252">
        <f>'Provider Comp and Prod'!$AB$27</f>
        <v>0</v>
      </c>
      <c r="AI47" s="252">
        <f>'Provider Comp and Prod'!$AB$28</f>
        <v>0</v>
      </c>
      <c r="AJ47" s="252">
        <f>'Provider Comp and Prod'!$AB$29</f>
        <v>0</v>
      </c>
      <c r="AK47" s="252">
        <f>'Provider Comp and Prod'!$AB$30</f>
        <v>0</v>
      </c>
      <c r="AL47" s="252">
        <f>'Provider Comp and Prod'!$AB$31</f>
        <v>0</v>
      </c>
      <c r="AM47" s="252">
        <f>'Provider Comp and Prod'!$AB$32</f>
        <v>0</v>
      </c>
      <c r="AN47" s="252">
        <f>'Provider Comp and Prod'!$AB$33</f>
        <v>0</v>
      </c>
      <c r="AO47" s="252">
        <f>'Provider Comp and Prod'!$AB$34</f>
        <v>0</v>
      </c>
      <c r="AP47" s="252">
        <f>'Provider Comp and Prod'!$AB$35</f>
        <v>0</v>
      </c>
      <c r="AQ47" s="171">
        <f>'Provider Comp and Prod'!$AB$36</f>
        <v>0</v>
      </c>
      <c r="AR47" s="171">
        <f>'Provider Comp and Prod'!$AB$38</f>
        <v>0</v>
      </c>
      <c r="AS47" s="171">
        <f>'Provider Comp and Prod'!$AB$39</f>
        <v>0</v>
      </c>
      <c r="AT47" s="178"/>
      <c r="AU47" s="171">
        <f>'Provider Comp and Prod'!$AB$42</f>
        <v>0</v>
      </c>
      <c r="AV47" s="178"/>
      <c r="AW47" s="178"/>
      <c r="AX47" s="178"/>
      <c r="AY47" s="171">
        <f>'Provider Comp and Prod'!$AB$48</f>
        <v>0</v>
      </c>
      <c r="AZ47" s="171">
        <f>'Provider Comp and Prod'!$AB$45</f>
        <v>0</v>
      </c>
      <c r="BA47" s="171">
        <f>'Provider Comp and Prod'!$AB$46</f>
        <v>0</v>
      </c>
      <c r="BB47" s="171">
        <f>'Provider Comp and Prod'!$AB$47</f>
        <v>0</v>
      </c>
      <c r="BC47" s="178"/>
      <c r="BD47" s="178"/>
      <c r="BE47" s="178"/>
      <c r="BF47" s="171">
        <f>'Provider Comp and Prod'!$AB$50</f>
        <v>0</v>
      </c>
      <c r="BG47" s="178"/>
      <c r="BH47" s="171">
        <f>'Provider Comp and Prod'!$AB$51</f>
        <v>0</v>
      </c>
      <c r="BI47" s="171">
        <f>'Provider Comp and Prod'!$AB$52</f>
        <v>0</v>
      </c>
      <c r="BJ47" s="178"/>
      <c r="BK47" s="171">
        <f>'Provider Comp and Prod'!$AB$53</f>
        <v>0</v>
      </c>
      <c r="BL47" s="171">
        <f>'Provider Comp and Prod'!$AB$54</f>
        <v>0</v>
      </c>
      <c r="BM47" s="171">
        <f>'Provider Comp and Prod'!$AB$55</f>
        <v>0</v>
      </c>
      <c r="BN47" s="171">
        <f>'Provider Comp and Prod'!$AB$56</f>
        <v>0</v>
      </c>
    </row>
    <row r="48" spans="1:66" x14ac:dyDescent="0.2">
      <c r="A48" s="171">
        <f t="shared" si="1"/>
        <v>0</v>
      </c>
      <c r="B48" s="171" t="str">
        <f t="shared" si="2"/>
        <v/>
      </c>
      <c r="C48" s="171">
        <f t="shared" si="3"/>
        <v>0</v>
      </c>
      <c r="D48" s="171">
        <f t="shared" si="4"/>
        <v>0</v>
      </c>
      <c r="E48" s="171">
        <f t="shared" si="5"/>
        <v>0</v>
      </c>
      <c r="F48" s="171">
        <f t="shared" si="6"/>
        <v>0</v>
      </c>
      <c r="G48" s="171" t="str">
        <f t="shared" si="7"/>
        <v/>
      </c>
      <c r="H48" s="171">
        <f>'Provider Comp and Prod'!AC11</f>
        <v>0</v>
      </c>
      <c r="I48" s="171">
        <f t="shared" si="8"/>
        <v>0</v>
      </c>
      <c r="J48" s="237"/>
      <c r="K48" s="171">
        <f>'Provider Comp and Prod'!$AC$7</f>
        <v>24</v>
      </c>
      <c r="L48" s="171">
        <f>'Provider Comp and Prod'!$AC$8</f>
        <v>0</v>
      </c>
      <c r="M48" s="171">
        <f>'Provider Comp and Prod'!$AC$9</f>
        <v>0</v>
      </c>
      <c r="N48" s="171">
        <f>'Provider Comp and Prod'!$AC$10</f>
        <v>0</v>
      </c>
      <c r="O48" s="171">
        <f>'Provider Comp and Prod'!$AC$11</f>
        <v>0</v>
      </c>
      <c r="P48" s="251">
        <f>'Provider Comp and Prod'!$AC$13</f>
        <v>0</v>
      </c>
      <c r="Q48" s="251">
        <f>'Provider Comp and Prod'!$AC$14</f>
        <v>0</v>
      </c>
      <c r="R48" s="251">
        <f>'Provider Comp and Prod'!$AC$15</f>
        <v>0</v>
      </c>
      <c r="S48" s="251">
        <f>'Provider Comp and Prod'!$AC$16</f>
        <v>0</v>
      </c>
      <c r="T48" s="251">
        <f>'Provider Comp and Prod'!$AC$17</f>
        <v>0</v>
      </c>
      <c r="U48" s="251">
        <f>'Provider Comp and Prod'!$AC$18</f>
        <v>0</v>
      </c>
      <c r="V48" s="234">
        <f>'Provider Comp and Prod'!$AC$19</f>
        <v>0</v>
      </c>
      <c r="W48" s="231"/>
      <c r="X48" s="231"/>
      <c r="Y48" s="231"/>
      <c r="Z48" s="231"/>
      <c r="AA48" s="231"/>
      <c r="AB48" s="231"/>
      <c r="AC48" s="252">
        <f>'Provider Comp and Prod'!$AC$22</f>
        <v>0</v>
      </c>
      <c r="AD48" s="252">
        <f>'Provider Comp and Prod'!$AC$23</f>
        <v>0</v>
      </c>
      <c r="AE48" s="252">
        <f>'Provider Comp and Prod'!$AC$24</f>
        <v>0</v>
      </c>
      <c r="AF48" s="252">
        <f>'Provider Comp and Prod'!$AC$25</f>
        <v>0</v>
      </c>
      <c r="AG48" s="252">
        <f>'Provider Comp and Prod'!$AC$26</f>
        <v>0</v>
      </c>
      <c r="AH48" s="252">
        <f>'Provider Comp and Prod'!$AC$27</f>
        <v>0</v>
      </c>
      <c r="AI48" s="252">
        <f>'Provider Comp and Prod'!$AC$28</f>
        <v>0</v>
      </c>
      <c r="AJ48" s="252">
        <f>'Provider Comp and Prod'!$AC$29</f>
        <v>0</v>
      </c>
      <c r="AK48" s="252">
        <f>'Provider Comp and Prod'!$AC$30</f>
        <v>0</v>
      </c>
      <c r="AL48" s="252">
        <f>'Provider Comp and Prod'!$AC$31</f>
        <v>0</v>
      </c>
      <c r="AM48" s="252">
        <f>'Provider Comp and Prod'!$AC$32</f>
        <v>0</v>
      </c>
      <c r="AN48" s="252">
        <f>'Provider Comp and Prod'!$AC$33</f>
        <v>0</v>
      </c>
      <c r="AO48" s="252">
        <f>'Provider Comp and Prod'!$AC$34</f>
        <v>0</v>
      </c>
      <c r="AP48" s="252">
        <f>'Provider Comp and Prod'!$AC$35</f>
        <v>0</v>
      </c>
      <c r="AQ48" s="171">
        <f>'Provider Comp and Prod'!$AC$36</f>
        <v>0</v>
      </c>
      <c r="AR48" s="171">
        <f>'Provider Comp and Prod'!$AC$38</f>
        <v>0</v>
      </c>
      <c r="AS48" s="171">
        <f>'Provider Comp and Prod'!$AC$39</f>
        <v>0</v>
      </c>
      <c r="AT48" s="178"/>
      <c r="AU48" s="171">
        <f>'Provider Comp and Prod'!$AC$42</f>
        <v>0</v>
      </c>
      <c r="AV48" s="178"/>
      <c r="AW48" s="178"/>
      <c r="AX48" s="178"/>
      <c r="AY48" s="171">
        <f>'Provider Comp and Prod'!$AC$48</f>
        <v>0</v>
      </c>
      <c r="AZ48" s="171">
        <f>'Provider Comp and Prod'!$AC$45</f>
        <v>0</v>
      </c>
      <c r="BA48" s="171">
        <f>'Provider Comp and Prod'!$AC$46</f>
        <v>0</v>
      </c>
      <c r="BB48" s="171">
        <f>'Provider Comp and Prod'!$AC$47</f>
        <v>0</v>
      </c>
      <c r="BC48" s="178"/>
      <c r="BD48" s="178"/>
      <c r="BE48" s="178"/>
      <c r="BF48" s="171">
        <f>'Provider Comp and Prod'!$AC$50</f>
        <v>0</v>
      </c>
      <c r="BG48" s="178"/>
      <c r="BH48" s="171">
        <f>'Provider Comp and Prod'!$AC$51</f>
        <v>0</v>
      </c>
      <c r="BI48" s="171">
        <f>'Provider Comp and Prod'!$AC$52</f>
        <v>0</v>
      </c>
      <c r="BJ48" s="178"/>
      <c r="BK48" s="171">
        <f>'Provider Comp and Prod'!$AC$53</f>
        <v>0</v>
      </c>
      <c r="BL48" s="171">
        <f>'Provider Comp and Prod'!$AC$54</f>
        <v>0</v>
      </c>
      <c r="BM48" s="171">
        <f>'Provider Comp and Prod'!$AC$55</f>
        <v>0</v>
      </c>
      <c r="BN48" s="171">
        <f>'Provider Comp and Prod'!$AC$56</f>
        <v>0</v>
      </c>
    </row>
    <row r="49" spans="1:66" x14ac:dyDescent="0.2">
      <c r="A49" s="171">
        <f t="shared" si="1"/>
        <v>0</v>
      </c>
      <c r="B49" s="171" t="str">
        <f t="shared" si="2"/>
        <v/>
      </c>
      <c r="C49" s="171">
        <f t="shared" si="3"/>
        <v>0</v>
      </c>
      <c r="D49" s="171">
        <f t="shared" si="4"/>
        <v>0</v>
      </c>
      <c r="E49" s="171">
        <f t="shared" si="5"/>
        <v>0</v>
      </c>
      <c r="F49" s="171">
        <f t="shared" si="6"/>
        <v>0</v>
      </c>
      <c r="G49" s="171" t="str">
        <f t="shared" si="7"/>
        <v/>
      </c>
      <c r="H49" s="171">
        <f>'Provider Comp and Prod'!AD11</f>
        <v>0</v>
      </c>
      <c r="I49" s="171">
        <f t="shared" si="8"/>
        <v>0</v>
      </c>
      <c r="J49" s="237"/>
      <c r="K49" s="171">
        <f>'Provider Comp and Prod'!$AD$7</f>
        <v>25</v>
      </c>
      <c r="L49" s="171">
        <f>'Provider Comp and Prod'!$AD$8</f>
        <v>0</v>
      </c>
      <c r="M49" s="171">
        <f>'Provider Comp and Prod'!$AD$9</f>
        <v>0</v>
      </c>
      <c r="N49" s="171">
        <f>'Provider Comp and Prod'!$AD$10</f>
        <v>0</v>
      </c>
      <c r="O49" s="171">
        <f>'Provider Comp and Prod'!$AD$11</f>
        <v>0</v>
      </c>
      <c r="P49" s="251">
        <f>'Provider Comp and Prod'!$AD$13</f>
        <v>0</v>
      </c>
      <c r="Q49" s="251">
        <f>'Provider Comp and Prod'!$AD$14</f>
        <v>0</v>
      </c>
      <c r="R49" s="251">
        <f>'Provider Comp and Prod'!$AD$15</f>
        <v>0</v>
      </c>
      <c r="S49" s="251">
        <f>'Provider Comp and Prod'!$AD$16</f>
        <v>0</v>
      </c>
      <c r="T49" s="251">
        <f>'Provider Comp and Prod'!$AD$17</f>
        <v>0</v>
      </c>
      <c r="U49" s="251">
        <f>'Provider Comp and Prod'!$AD$18</f>
        <v>0</v>
      </c>
      <c r="V49" s="234">
        <f>'Provider Comp and Prod'!$AD$19</f>
        <v>0</v>
      </c>
      <c r="W49" s="231"/>
      <c r="X49" s="231"/>
      <c r="Y49" s="231"/>
      <c r="Z49" s="231"/>
      <c r="AA49" s="231"/>
      <c r="AB49" s="231"/>
      <c r="AC49" s="252">
        <f>'Provider Comp and Prod'!$AD$22</f>
        <v>0</v>
      </c>
      <c r="AD49" s="252">
        <f>'Provider Comp and Prod'!$AD$23</f>
        <v>0</v>
      </c>
      <c r="AE49" s="252">
        <f>'Provider Comp and Prod'!$AD$24</f>
        <v>0</v>
      </c>
      <c r="AF49" s="252">
        <f>'Provider Comp and Prod'!$AD$25</f>
        <v>0</v>
      </c>
      <c r="AG49" s="252">
        <f>'Provider Comp and Prod'!$AD$26</f>
        <v>0</v>
      </c>
      <c r="AH49" s="252">
        <f>'Provider Comp and Prod'!$AD$27</f>
        <v>0</v>
      </c>
      <c r="AI49" s="252">
        <f>'Provider Comp and Prod'!$AD$28</f>
        <v>0</v>
      </c>
      <c r="AJ49" s="252">
        <f>'Provider Comp and Prod'!$AD$29</f>
        <v>0</v>
      </c>
      <c r="AK49" s="252">
        <f>'Provider Comp and Prod'!$AD$30</f>
        <v>0</v>
      </c>
      <c r="AL49" s="252">
        <f>'Provider Comp and Prod'!$AD$31</f>
        <v>0</v>
      </c>
      <c r="AM49" s="252">
        <f>'Provider Comp and Prod'!$AD$32</f>
        <v>0</v>
      </c>
      <c r="AN49" s="252">
        <f>'Provider Comp and Prod'!$AD$33</f>
        <v>0</v>
      </c>
      <c r="AO49" s="252">
        <f>'Provider Comp and Prod'!$AD$34</f>
        <v>0</v>
      </c>
      <c r="AP49" s="252">
        <f>'Provider Comp and Prod'!$AD$35</f>
        <v>0</v>
      </c>
      <c r="AQ49" s="171">
        <f>'Provider Comp and Prod'!$AD$36</f>
        <v>0</v>
      </c>
      <c r="AR49" s="171">
        <f>'Provider Comp and Prod'!$AD$38</f>
        <v>0</v>
      </c>
      <c r="AS49" s="171">
        <f>'Provider Comp and Prod'!$AD$39</f>
        <v>0</v>
      </c>
      <c r="AT49" s="178"/>
      <c r="AU49" s="171">
        <f>'Provider Comp and Prod'!$AD$42</f>
        <v>0</v>
      </c>
      <c r="AV49" s="178"/>
      <c r="AW49" s="178"/>
      <c r="AX49" s="178"/>
      <c r="AY49" s="171">
        <f>'Provider Comp and Prod'!$AD$48</f>
        <v>0</v>
      </c>
      <c r="AZ49" s="171">
        <f>'Provider Comp and Prod'!$AD$45</f>
        <v>0</v>
      </c>
      <c r="BA49" s="171">
        <f>'Provider Comp and Prod'!$AD$46</f>
        <v>0</v>
      </c>
      <c r="BB49" s="171">
        <f>'Provider Comp and Prod'!$AD$47</f>
        <v>0</v>
      </c>
      <c r="BC49" s="178"/>
      <c r="BD49" s="178"/>
      <c r="BE49" s="178"/>
      <c r="BF49" s="171">
        <f>'Provider Comp and Prod'!$AD$50</f>
        <v>0</v>
      </c>
      <c r="BG49" s="178"/>
      <c r="BH49" s="171">
        <f>'Provider Comp and Prod'!$AD$51</f>
        <v>0</v>
      </c>
      <c r="BI49" s="171">
        <f>'Provider Comp and Prod'!$AD$52</f>
        <v>0</v>
      </c>
      <c r="BJ49" s="178"/>
      <c r="BK49" s="171">
        <f>'Provider Comp and Prod'!$AD$53</f>
        <v>0</v>
      </c>
      <c r="BL49" s="171">
        <f>'Provider Comp and Prod'!$AD$54</f>
        <v>0</v>
      </c>
      <c r="BM49" s="171">
        <f>'Provider Comp and Prod'!$AD$55</f>
        <v>0</v>
      </c>
      <c r="BN49" s="171">
        <f>'Provider Comp and Prod'!$AD$56</f>
        <v>0</v>
      </c>
    </row>
    <row r="50" spans="1:66" x14ac:dyDescent="0.2">
      <c r="A50" s="171">
        <f t="shared" si="1"/>
        <v>0</v>
      </c>
      <c r="B50" s="171" t="str">
        <f t="shared" si="2"/>
        <v/>
      </c>
      <c r="C50" s="171">
        <f t="shared" si="3"/>
        <v>0</v>
      </c>
      <c r="D50" s="171">
        <f t="shared" si="4"/>
        <v>0</v>
      </c>
      <c r="E50" s="171">
        <f t="shared" si="5"/>
        <v>0</v>
      </c>
      <c r="F50" s="171">
        <f t="shared" si="6"/>
        <v>0</v>
      </c>
      <c r="G50" s="171" t="str">
        <f t="shared" si="7"/>
        <v/>
      </c>
      <c r="H50" s="171">
        <f>'Provider Comp and Prod'!AE11</f>
        <v>0</v>
      </c>
      <c r="I50" s="171">
        <f t="shared" si="8"/>
        <v>0</v>
      </c>
      <c r="J50" s="237"/>
      <c r="K50" s="171">
        <f>'Provider Comp and Prod'!$AE$7</f>
        <v>26</v>
      </c>
      <c r="L50" s="171">
        <f>'Provider Comp and Prod'!$AE$8</f>
        <v>0</v>
      </c>
      <c r="M50" s="171">
        <f>'Provider Comp and Prod'!$AE$9</f>
        <v>0</v>
      </c>
      <c r="N50" s="171">
        <f>'Provider Comp and Prod'!$AE$10</f>
        <v>0</v>
      </c>
      <c r="O50" s="171">
        <f>'Provider Comp and Prod'!$AE$11</f>
        <v>0</v>
      </c>
      <c r="P50" s="251">
        <f>'Provider Comp and Prod'!$AE$13</f>
        <v>0</v>
      </c>
      <c r="Q50" s="251">
        <f>'Provider Comp and Prod'!$AE$14</f>
        <v>0</v>
      </c>
      <c r="R50" s="251">
        <f>'Provider Comp and Prod'!$AE$15</f>
        <v>0</v>
      </c>
      <c r="S50" s="251">
        <f>'Provider Comp and Prod'!$AE$16</f>
        <v>0</v>
      </c>
      <c r="T50" s="251">
        <f>'Provider Comp and Prod'!$AE$17</f>
        <v>0</v>
      </c>
      <c r="U50" s="251">
        <f>'Provider Comp and Prod'!$AE$18</f>
        <v>0</v>
      </c>
      <c r="V50" s="234">
        <f>'Provider Comp and Prod'!$AE$19</f>
        <v>0</v>
      </c>
      <c r="W50" s="231"/>
      <c r="X50" s="231"/>
      <c r="Y50" s="231"/>
      <c r="Z50" s="231"/>
      <c r="AA50" s="231"/>
      <c r="AB50" s="231"/>
      <c r="AC50" s="252">
        <f>'Provider Comp and Prod'!$AE$22</f>
        <v>0</v>
      </c>
      <c r="AD50" s="252">
        <f>'Provider Comp and Prod'!$AE$23</f>
        <v>0</v>
      </c>
      <c r="AE50" s="252">
        <f>'Provider Comp and Prod'!$AE$24</f>
        <v>0</v>
      </c>
      <c r="AF50" s="252">
        <f>'Provider Comp and Prod'!$AE$25</f>
        <v>0</v>
      </c>
      <c r="AG50" s="252">
        <f>'Provider Comp and Prod'!$AE$26</f>
        <v>0</v>
      </c>
      <c r="AH50" s="252">
        <f>'Provider Comp and Prod'!$AE$27</f>
        <v>0</v>
      </c>
      <c r="AI50" s="252">
        <f>'Provider Comp and Prod'!$AE$28</f>
        <v>0</v>
      </c>
      <c r="AJ50" s="252">
        <f>'Provider Comp and Prod'!$AE$29</f>
        <v>0</v>
      </c>
      <c r="AK50" s="252">
        <f>'Provider Comp and Prod'!$AE$30</f>
        <v>0</v>
      </c>
      <c r="AL50" s="252">
        <f>'Provider Comp and Prod'!$AE$31</f>
        <v>0</v>
      </c>
      <c r="AM50" s="252">
        <f>'Provider Comp and Prod'!$AE$32</f>
        <v>0</v>
      </c>
      <c r="AN50" s="252">
        <f>'Provider Comp and Prod'!$AE$33</f>
        <v>0</v>
      </c>
      <c r="AO50" s="252">
        <f>'Provider Comp and Prod'!$AE$34</f>
        <v>0</v>
      </c>
      <c r="AP50" s="252">
        <f>'Provider Comp and Prod'!$AE$35</f>
        <v>0</v>
      </c>
      <c r="AQ50" s="171">
        <f>'Provider Comp and Prod'!$AE$36</f>
        <v>0</v>
      </c>
      <c r="AR50" s="171">
        <f>'Provider Comp and Prod'!$AE$38</f>
        <v>0</v>
      </c>
      <c r="AS50" s="171">
        <f>'Provider Comp and Prod'!$AE$39</f>
        <v>0</v>
      </c>
      <c r="AT50" s="178"/>
      <c r="AU50" s="171">
        <f>'Provider Comp and Prod'!$AE$42</f>
        <v>0</v>
      </c>
      <c r="AV50" s="178"/>
      <c r="AW50" s="178"/>
      <c r="AX50" s="178"/>
      <c r="AY50" s="171">
        <f>'Provider Comp and Prod'!$AE$48</f>
        <v>0</v>
      </c>
      <c r="AZ50" s="171">
        <f>'Provider Comp and Prod'!$AE$45</f>
        <v>0</v>
      </c>
      <c r="BA50" s="171">
        <f>'Provider Comp and Prod'!$AE$46</f>
        <v>0</v>
      </c>
      <c r="BB50" s="171">
        <f>'Provider Comp and Prod'!$AE$47</f>
        <v>0</v>
      </c>
      <c r="BC50" s="178"/>
      <c r="BD50" s="178"/>
      <c r="BE50" s="178"/>
      <c r="BF50" s="171">
        <f>'Provider Comp and Prod'!$AE$50</f>
        <v>0</v>
      </c>
      <c r="BG50" s="178"/>
      <c r="BH50" s="171">
        <f>'Provider Comp and Prod'!$AE$51</f>
        <v>0</v>
      </c>
      <c r="BI50" s="171">
        <f>'Provider Comp and Prod'!$AE$52</f>
        <v>0</v>
      </c>
      <c r="BJ50" s="178"/>
      <c r="BK50" s="171">
        <f>'Provider Comp and Prod'!$AE$53</f>
        <v>0</v>
      </c>
      <c r="BL50" s="171">
        <f>'Provider Comp and Prod'!$AE$54</f>
        <v>0</v>
      </c>
      <c r="BM50" s="171">
        <f>'Provider Comp and Prod'!$AE$55</f>
        <v>0</v>
      </c>
      <c r="BN50" s="171">
        <f>'Provider Comp and Prod'!$AE$56</f>
        <v>0</v>
      </c>
    </row>
    <row r="51" spans="1:66" x14ac:dyDescent="0.2">
      <c r="A51" s="171">
        <f t="shared" si="1"/>
        <v>0</v>
      </c>
      <c r="B51" s="171" t="str">
        <f t="shared" si="2"/>
        <v/>
      </c>
      <c r="C51" s="171">
        <f t="shared" si="3"/>
        <v>0</v>
      </c>
      <c r="D51" s="171">
        <f t="shared" si="4"/>
        <v>0</v>
      </c>
      <c r="E51" s="171">
        <f t="shared" si="5"/>
        <v>0</v>
      </c>
      <c r="F51" s="171">
        <f t="shared" si="6"/>
        <v>0</v>
      </c>
      <c r="G51" s="171" t="str">
        <f t="shared" si="7"/>
        <v/>
      </c>
      <c r="H51" s="171">
        <f>'Provider Comp and Prod'!AF11</f>
        <v>0</v>
      </c>
      <c r="I51" s="171">
        <f t="shared" si="8"/>
        <v>0</v>
      </c>
      <c r="J51" s="237"/>
      <c r="K51" s="171">
        <f>'Provider Comp and Prod'!$AF$7</f>
        <v>27</v>
      </c>
      <c r="L51" s="171">
        <f>'Provider Comp and Prod'!$AF$8</f>
        <v>0</v>
      </c>
      <c r="M51" s="171">
        <f>'Provider Comp and Prod'!$AF$9</f>
        <v>0</v>
      </c>
      <c r="N51" s="171">
        <f>'Provider Comp and Prod'!$AF$10</f>
        <v>0</v>
      </c>
      <c r="O51" s="171">
        <f>'Provider Comp and Prod'!$AF$11</f>
        <v>0</v>
      </c>
      <c r="P51" s="251">
        <f>'Provider Comp and Prod'!$AF$13</f>
        <v>0</v>
      </c>
      <c r="Q51" s="251">
        <f>'Provider Comp and Prod'!$AF$14</f>
        <v>0</v>
      </c>
      <c r="R51" s="251">
        <f>'Provider Comp and Prod'!$AF$15</f>
        <v>0</v>
      </c>
      <c r="S51" s="251">
        <f>'Provider Comp and Prod'!$AF$16</f>
        <v>0</v>
      </c>
      <c r="T51" s="251">
        <f>'Provider Comp and Prod'!$AF$17</f>
        <v>0</v>
      </c>
      <c r="U51" s="251">
        <f>'Provider Comp and Prod'!$AF$18</f>
        <v>0</v>
      </c>
      <c r="V51" s="234">
        <f>'Provider Comp and Prod'!$AF$19</f>
        <v>0</v>
      </c>
      <c r="W51" s="231"/>
      <c r="X51" s="231"/>
      <c r="Y51" s="231"/>
      <c r="Z51" s="231"/>
      <c r="AA51" s="231"/>
      <c r="AB51" s="231"/>
      <c r="AC51" s="252">
        <f>'Provider Comp and Prod'!$AF$22</f>
        <v>0</v>
      </c>
      <c r="AD51" s="252">
        <f>'Provider Comp and Prod'!$AF$23</f>
        <v>0</v>
      </c>
      <c r="AE51" s="252">
        <f>'Provider Comp and Prod'!$AF$24</f>
        <v>0</v>
      </c>
      <c r="AF51" s="252">
        <f>'Provider Comp and Prod'!$AF$25</f>
        <v>0</v>
      </c>
      <c r="AG51" s="252">
        <f>'Provider Comp and Prod'!$AF$26</f>
        <v>0</v>
      </c>
      <c r="AH51" s="252">
        <f>'Provider Comp and Prod'!$AF$27</f>
        <v>0</v>
      </c>
      <c r="AI51" s="252">
        <f>'Provider Comp and Prod'!$AF$28</f>
        <v>0</v>
      </c>
      <c r="AJ51" s="252">
        <f>'Provider Comp and Prod'!$AF$29</f>
        <v>0</v>
      </c>
      <c r="AK51" s="252">
        <f>'Provider Comp and Prod'!$AF$30</f>
        <v>0</v>
      </c>
      <c r="AL51" s="252">
        <f>'Provider Comp and Prod'!$AF$31</f>
        <v>0</v>
      </c>
      <c r="AM51" s="252">
        <f>'Provider Comp and Prod'!$AF$32</f>
        <v>0</v>
      </c>
      <c r="AN51" s="252">
        <f>'Provider Comp and Prod'!$AF$33</f>
        <v>0</v>
      </c>
      <c r="AO51" s="252">
        <f>'Provider Comp and Prod'!$AF$34</f>
        <v>0</v>
      </c>
      <c r="AP51" s="252">
        <f>'Provider Comp and Prod'!$AF$35</f>
        <v>0</v>
      </c>
      <c r="AQ51" s="171">
        <f>'Provider Comp and Prod'!$AF$36</f>
        <v>0</v>
      </c>
      <c r="AR51" s="171">
        <f>'Provider Comp and Prod'!$AF$38</f>
        <v>0</v>
      </c>
      <c r="AS51" s="171">
        <f>'Provider Comp and Prod'!$AF$39</f>
        <v>0</v>
      </c>
      <c r="AT51" s="178"/>
      <c r="AU51" s="171">
        <f>'Provider Comp and Prod'!$AF$42</f>
        <v>0</v>
      </c>
      <c r="AV51" s="178"/>
      <c r="AW51" s="178"/>
      <c r="AX51" s="178"/>
      <c r="AY51" s="171">
        <f>'Provider Comp and Prod'!$AF$48</f>
        <v>0</v>
      </c>
      <c r="AZ51" s="171">
        <f>'Provider Comp and Prod'!$AF$45</f>
        <v>0</v>
      </c>
      <c r="BA51" s="171">
        <f>'Provider Comp and Prod'!$AF$46</f>
        <v>0</v>
      </c>
      <c r="BB51" s="171">
        <f>'Provider Comp and Prod'!$AF$47</f>
        <v>0</v>
      </c>
      <c r="BC51" s="178"/>
      <c r="BD51" s="178"/>
      <c r="BE51" s="178"/>
      <c r="BF51" s="171">
        <f>'Provider Comp and Prod'!$AF$50</f>
        <v>0</v>
      </c>
      <c r="BG51" s="178"/>
      <c r="BH51" s="171">
        <f>'Provider Comp and Prod'!$AF$51</f>
        <v>0</v>
      </c>
      <c r="BI51" s="171">
        <f>'Provider Comp and Prod'!$AF$52</f>
        <v>0</v>
      </c>
      <c r="BJ51" s="178"/>
      <c r="BK51" s="171">
        <f>'Provider Comp and Prod'!$AF$53</f>
        <v>0</v>
      </c>
      <c r="BL51" s="171">
        <f>'Provider Comp and Prod'!$AF$54</f>
        <v>0</v>
      </c>
      <c r="BM51" s="171">
        <f>'Provider Comp and Prod'!$AF$55</f>
        <v>0</v>
      </c>
      <c r="BN51" s="171">
        <f>'Provider Comp and Prod'!$AF$56</f>
        <v>0</v>
      </c>
    </row>
    <row r="52" spans="1:66" x14ac:dyDescent="0.2">
      <c r="A52" s="171">
        <f t="shared" si="1"/>
        <v>0</v>
      </c>
      <c r="B52" s="171" t="str">
        <f t="shared" si="2"/>
        <v/>
      </c>
      <c r="C52" s="171">
        <f t="shared" si="3"/>
        <v>0</v>
      </c>
      <c r="D52" s="171">
        <f t="shared" si="4"/>
        <v>0</v>
      </c>
      <c r="E52" s="171">
        <f t="shared" si="5"/>
        <v>0</v>
      </c>
      <c r="F52" s="171">
        <f t="shared" si="6"/>
        <v>0</v>
      </c>
      <c r="G52" s="171" t="str">
        <f t="shared" si="7"/>
        <v/>
      </c>
      <c r="H52" s="171">
        <f>'Provider Comp and Prod'!AG11</f>
        <v>0</v>
      </c>
      <c r="I52" s="171">
        <f t="shared" si="8"/>
        <v>0</v>
      </c>
      <c r="J52" s="237"/>
      <c r="K52" s="171">
        <f>'Provider Comp and Prod'!$AG$7</f>
        <v>28</v>
      </c>
      <c r="L52" s="171">
        <f>'Provider Comp and Prod'!$AG$8</f>
        <v>0</v>
      </c>
      <c r="M52" s="171">
        <f>'Provider Comp and Prod'!$AG$9</f>
        <v>0</v>
      </c>
      <c r="N52" s="171">
        <f>'Provider Comp and Prod'!$AG$10</f>
        <v>0</v>
      </c>
      <c r="O52" s="171">
        <f>'Provider Comp and Prod'!$AG$11</f>
        <v>0</v>
      </c>
      <c r="P52" s="251">
        <f>'Provider Comp and Prod'!$AG$13</f>
        <v>0</v>
      </c>
      <c r="Q52" s="251">
        <f>'Provider Comp and Prod'!$AG$14</f>
        <v>0</v>
      </c>
      <c r="R52" s="251">
        <f>'Provider Comp and Prod'!$AG$15</f>
        <v>0</v>
      </c>
      <c r="S52" s="251">
        <f>'Provider Comp and Prod'!$AG$16</f>
        <v>0</v>
      </c>
      <c r="T52" s="251">
        <f>'Provider Comp and Prod'!$AG$17</f>
        <v>0</v>
      </c>
      <c r="U52" s="251">
        <f>'Provider Comp and Prod'!$AG$18</f>
        <v>0</v>
      </c>
      <c r="V52" s="234">
        <f>'Provider Comp and Prod'!$AG$19</f>
        <v>0</v>
      </c>
      <c r="W52" s="231"/>
      <c r="X52" s="231"/>
      <c r="Y52" s="231"/>
      <c r="Z52" s="231"/>
      <c r="AA52" s="231"/>
      <c r="AB52" s="231"/>
      <c r="AC52" s="252">
        <f>'Provider Comp and Prod'!$AG$22</f>
        <v>0</v>
      </c>
      <c r="AD52" s="252">
        <f>'Provider Comp and Prod'!$AG$23</f>
        <v>0</v>
      </c>
      <c r="AE52" s="252">
        <f>'Provider Comp and Prod'!$AG$24</f>
        <v>0</v>
      </c>
      <c r="AF52" s="252">
        <f>'Provider Comp and Prod'!$AG$25</f>
        <v>0</v>
      </c>
      <c r="AG52" s="252">
        <f>'Provider Comp and Prod'!$AG$26</f>
        <v>0</v>
      </c>
      <c r="AH52" s="252">
        <f>'Provider Comp and Prod'!$AG$27</f>
        <v>0</v>
      </c>
      <c r="AI52" s="252">
        <f>'Provider Comp and Prod'!$AG$28</f>
        <v>0</v>
      </c>
      <c r="AJ52" s="252">
        <f>'Provider Comp and Prod'!$AG$29</f>
        <v>0</v>
      </c>
      <c r="AK52" s="252">
        <f>'Provider Comp and Prod'!$AG$30</f>
        <v>0</v>
      </c>
      <c r="AL52" s="252">
        <f>'Provider Comp and Prod'!$AG$31</f>
        <v>0</v>
      </c>
      <c r="AM52" s="252">
        <f>'Provider Comp and Prod'!$AG$32</f>
        <v>0</v>
      </c>
      <c r="AN52" s="252">
        <f>'Provider Comp and Prod'!$AG$33</f>
        <v>0</v>
      </c>
      <c r="AO52" s="252">
        <f>'Provider Comp and Prod'!$AG$34</f>
        <v>0</v>
      </c>
      <c r="AP52" s="252">
        <f>'Provider Comp and Prod'!$AG$35</f>
        <v>0</v>
      </c>
      <c r="AQ52" s="171">
        <f>'Provider Comp and Prod'!$AG$36</f>
        <v>0</v>
      </c>
      <c r="AR52" s="171">
        <f>'Provider Comp and Prod'!$AG$38</f>
        <v>0</v>
      </c>
      <c r="AS52" s="171">
        <f>'Provider Comp and Prod'!$AG$39</f>
        <v>0</v>
      </c>
      <c r="AT52" s="178"/>
      <c r="AU52" s="171">
        <f>'Provider Comp and Prod'!$AG$42</f>
        <v>0</v>
      </c>
      <c r="AV52" s="178"/>
      <c r="AW52" s="178"/>
      <c r="AX52" s="178"/>
      <c r="AY52" s="171">
        <f>'Provider Comp and Prod'!$AG$48</f>
        <v>0</v>
      </c>
      <c r="AZ52" s="171">
        <f>'Provider Comp and Prod'!$AG$45</f>
        <v>0</v>
      </c>
      <c r="BA52" s="171">
        <f>'Provider Comp and Prod'!$AG$46</f>
        <v>0</v>
      </c>
      <c r="BB52" s="171">
        <f>'Provider Comp and Prod'!$AG$47</f>
        <v>0</v>
      </c>
      <c r="BC52" s="178"/>
      <c r="BD52" s="178"/>
      <c r="BE52" s="178"/>
      <c r="BF52" s="171">
        <f>'Provider Comp and Prod'!$AG$50</f>
        <v>0</v>
      </c>
      <c r="BG52" s="178"/>
      <c r="BH52" s="171">
        <f>'Provider Comp and Prod'!$AG$51</f>
        <v>0</v>
      </c>
      <c r="BI52" s="171">
        <f>'Provider Comp and Prod'!$AG$52</f>
        <v>0</v>
      </c>
      <c r="BJ52" s="178"/>
      <c r="BK52" s="171">
        <f>'Provider Comp and Prod'!$AG$53</f>
        <v>0</v>
      </c>
      <c r="BL52" s="171">
        <f>'Provider Comp and Prod'!$AG$54</f>
        <v>0</v>
      </c>
      <c r="BM52" s="171">
        <f>'Provider Comp and Prod'!$AG$55</f>
        <v>0</v>
      </c>
      <c r="BN52" s="171">
        <f>'Provider Comp and Prod'!$AG$56</f>
        <v>0</v>
      </c>
    </row>
    <row r="53" spans="1:66" x14ac:dyDescent="0.2">
      <c r="A53" s="171">
        <f t="shared" si="1"/>
        <v>0</v>
      </c>
      <c r="B53" s="171" t="str">
        <f t="shared" si="2"/>
        <v/>
      </c>
      <c r="C53" s="171">
        <f t="shared" si="3"/>
        <v>0</v>
      </c>
      <c r="D53" s="171">
        <f t="shared" si="4"/>
        <v>0</v>
      </c>
      <c r="E53" s="171">
        <f t="shared" si="5"/>
        <v>0</v>
      </c>
      <c r="F53" s="171">
        <f t="shared" si="6"/>
        <v>0</v>
      </c>
      <c r="G53" s="171" t="str">
        <f t="shared" si="7"/>
        <v/>
      </c>
      <c r="H53" s="171">
        <f>'Provider Comp and Prod'!AH11</f>
        <v>0</v>
      </c>
      <c r="I53" s="171">
        <f t="shared" si="8"/>
        <v>0</v>
      </c>
      <c r="J53" s="237"/>
      <c r="K53" s="171">
        <f>'Provider Comp and Prod'!$AH$7</f>
        <v>29</v>
      </c>
      <c r="L53" s="171">
        <f>'Provider Comp and Prod'!$AH$8</f>
        <v>0</v>
      </c>
      <c r="M53" s="171">
        <f>'Provider Comp and Prod'!$AH$9</f>
        <v>0</v>
      </c>
      <c r="N53" s="171">
        <f>'Provider Comp and Prod'!$AH$10</f>
        <v>0</v>
      </c>
      <c r="O53" s="171">
        <f>'Provider Comp and Prod'!$AH$11</f>
        <v>0</v>
      </c>
      <c r="P53" s="251">
        <f>'Provider Comp and Prod'!$AH$13</f>
        <v>0</v>
      </c>
      <c r="Q53" s="251">
        <f>'Provider Comp and Prod'!$AH$14</f>
        <v>0</v>
      </c>
      <c r="R53" s="251">
        <f>'Provider Comp and Prod'!$AH$15</f>
        <v>0</v>
      </c>
      <c r="S53" s="251">
        <f>'Provider Comp and Prod'!$AH$16</f>
        <v>0</v>
      </c>
      <c r="T53" s="251">
        <f>'Provider Comp and Prod'!$AH$17</f>
        <v>0</v>
      </c>
      <c r="U53" s="251">
        <f>'Provider Comp and Prod'!$AH$18</f>
        <v>0</v>
      </c>
      <c r="V53" s="234">
        <f>'Provider Comp and Prod'!$AH$19</f>
        <v>0</v>
      </c>
      <c r="W53" s="231"/>
      <c r="X53" s="231"/>
      <c r="Y53" s="231"/>
      <c r="Z53" s="231"/>
      <c r="AA53" s="231"/>
      <c r="AB53" s="231"/>
      <c r="AC53" s="252">
        <f>'Provider Comp and Prod'!$AH$22</f>
        <v>0</v>
      </c>
      <c r="AD53" s="252">
        <f>'Provider Comp and Prod'!$AH$23</f>
        <v>0</v>
      </c>
      <c r="AE53" s="252">
        <f>'Provider Comp and Prod'!$AH$24</f>
        <v>0</v>
      </c>
      <c r="AF53" s="252">
        <f>'Provider Comp and Prod'!$AH$25</f>
        <v>0</v>
      </c>
      <c r="AG53" s="252">
        <f>'Provider Comp and Prod'!$AH$26</f>
        <v>0</v>
      </c>
      <c r="AH53" s="252">
        <f>'Provider Comp and Prod'!$AH$27</f>
        <v>0</v>
      </c>
      <c r="AI53" s="252">
        <f>'Provider Comp and Prod'!$AH$28</f>
        <v>0</v>
      </c>
      <c r="AJ53" s="252">
        <f>'Provider Comp and Prod'!$AH$29</f>
        <v>0</v>
      </c>
      <c r="AK53" s="252">
        <f>'Provider Comp and Prod'!$AH$30</f>
        <v>0</v>
      </c>
      <c r="AL53" s="252">
        <f>'Provider Comp and Prod'!$AH$31</f>
        <v>0</v>
      </c>
      <c r="AM53" s="252">
        <f>'Provider Comp and Prod'!$AH$32</f>
        <v>0</v>
      </c>
      <c r="AN53" s="252">
        <f>'Provider Comp and Prod'!$AH$33</f>
        <v>0</v>
      </c>
      <c r="AO53" s="252">
        <f>'Provider Comp and Prod'!$AH$34</f>
        <v>0</v>
      </c>
      <c r="AP53" s="252">
        <f>'Provider Comp and Prod'!$AH$35</f>
        <v>0</v>
      </c>
      <c r="AQ53" s="171">
        <f>'Provider Comp and Prod'!$AH$36</f>
        <v>0</v>
      </c>
      <c r="AR53" s="171">
        <f>'Provider Comp and Prod'!$AH$38</f>
        <v>0</v>
      </c>
      <c r="AS53" s="171">
        <f>'Provider Comp and Prod'!$AH$39</f>
        <v>0</v>
      </c>
      <c r="AT53" s="178"/>
      <c r="AU53" s="171">
        <f>'Provider Comp and Prod'!$AH$42</f>
        <v>0</v>
      </c>
      <c r="AV53" s="178"/>
      <c r="AW53" s="178"/>
      <c r="AX53" s="178"/>
      <c r="AY53" s="171">
        <f>'Provider Comp and Prod'!$AH$48</f>
        <v>0</v>
      </c>
      <c r="AZ53" s="171">
        <f>'Provider Comp and Prod'!$AH$45</f>
        <v>0</v>
      </c>
      <c r="BA53" s="171">
        <f>'Provider Comp and Prod'!$AH$46</f>
        <v>0</v>
      </c>
      <c r="BB53" s="171">
        <f>'Provider Comp and Prod'!$AH$47</f>
        <v>0</v>
      </c>
      <c r="BC53" s="178"/>
      <c r="BD53" s="178"/>
      <c r="BE53" s="178"/>
      <c r="BF53" s="171">
        <f>'Provider Comp and Prod'!$AH$50</f>
        <v>0</v>
      </c>
      <c r="BG53" s="178"/>
      <c r="BH53" s="171">
        <f>'Provider Comp and Prod'!$AH$51</f>
        <v>0</v>
      </c>
      <c r="BI53" s="171">
        <f>'Provider Comp and Prod'!$AH$52</f>
        <v>0</v>
      </c>
      <c r="BJ53" s="178"/>
      <c r="BK53" s="171">
        <f>'Provider Comp and Prod'!$AH$53</f>
        <v>0</v>
      </c>
      <c r="BL53" s="171">
        <f>'Provider Comp and Prod'!$AH$54</f>
        <v>0</v>
      </c>
      <c r="BM53" s="171">
        <f>'Provider Comp and Prod'!$AH$55</f>
        <v>0</v>
      </c>
      <c r="BN53" s="171">
        <f>'Provider Comp and Prod'!$AH$56</f>
        <v>0</v>
      </c>
    </row>
    <row r="54" spans="1:66" x14ac:dyDescent="0.2">
      <c r="A54" s="171">
        <f t="shared" si="1"/>
        <v>0</v>
      </c>
      <c r="B54" s="171" t="str">
        <f t="shared" si="2"/>
        <v/>
      </c>
      <c r="C54" s="171">
        <f t="shared" si="3"/>
        <v>0</v>
      </c>
      <c r="D54" s="171">
        <f t="shared" si="4"/>
        <v>0</v>
      </c>
      <c r="E54" s="171">
        <f t="shared" si="5"/>
        <v>0</v>
      </c>
      <c r="F54" s="171">
        <f t="shared" si="6"/>
        <v>0</v>
      </c>
      <c r="G54" s="171" t="str">
        <f t="shared" si="7"/>
        <v/>
      </c>
      <c r="H54" s="171">
        <f>'Provider Comp and Prod'!AI11</f>
        <v>0</v>
      </c>
      <c r="I54" s="171">
        <f t="shared" si="8"/>
        <v>0</v>
      </c>
      <c r="J54" s="237"/>
      <c r="K54" s="171">
        <f>'Provider Comp and Prod'!$AI$7</f>
        <v>30</v>
      </c>
      <c r="L54" s="171">
        <f>'Provider Comp and Prod'!$AI$8</f>
        <v>0</v>
      </c>
      <c r="M54" s="171">
        <f>'Provider Comp and Prod'!$AI$9</f>
        <v>0</v>
      </c>
      <c r="N54" s="171">
        <f>'Provider Comp and Prod'!$AI$10</f>
        <v>0</v>
      </c>
      <c r="O54" s="171">
        <f>'Provider Comp and Prod'!$AI$11</f>
        <v>0</v>
      </c>
      <c r="P54" s="251">
        <f>'Provider Comp and Prod'!$AI$13</f>
        <v>0</v>
      </c>
      <c r="Q54" s="251">
        <f>'Provider Comp and Prod'!$AI$14</f>
        <v>0</v>
      </c>
      <c r="R54" s="251">
        <f>'Provider Comp and Prod'!$AI$15</f>
        <v>0</v>
      </c>
      <c r="S54" s="251">
        <f>'Provider Comp and Prod'!$AI$16</f>
        <v>0</v>
      </c>
      <c r="T54" s="251">
        <f>'Provider Comp and Prod'!$AI$17</f>
        <v>0</v>
      </c>
      <c r="U54" s="251">
        <f>'Provider Comp and Prod'!$AI$18</f>
        <v>0</v>
      </c>
      <c r="V54" s="234">
        <f>'Provider Comp and Prod'!$AI$19</f>
        <v>0</v>
      </c>
      <c r="W54" s="231"/>
      <c r="X54" s="231"/>
      <c r="Y54" s="231"/>
      <c r="Z54" s="231"/>
      <c r="AA54" s="231"/>
      <c r="AB54" s="231"/>
      <c r="AC54" s="252">
        <f>'Provider Comp and Prod'!$AI$22</f>
        <v>0</v>
      </c>
      <c r="AD54" s="252">
        <f>'Provider Comp and Prod'!$AI$23</f>
        <v>0</v>
      </c>
      <c r="AE54" s="252">
        <f>'Provider Comp and Prod'!$AI$24</f>
        <v>0</v>
      </c>
      <c r="AF54" s="252">
        <f>'Provider Comp and Prod'!$AI$25</f>
        <v>0</v>
      </c>
      <c r="AG54" s="252">
        <f>'Provider Comp and Prod'!$AI$26</f>
        <v>0</v>
      </c>
      <c r="AH54" s="252">
        <f>'Provider Comp and Prod'!$AI$27</f>
        <v>0</v>
      </c>
      <c r="AI54" s="252">
        <f>'Provider Comp and Prod'!$AI$28</f>
        <v>0</v>
      </c>
      <c r="AJ54" s="252">
        <f>'Provider Comp and Prod'!$AI$29</f>
        <v>0</v>
      </c>
      <c r="AK54" s="252">
        <f>'Provider Comp and Prod'!$AI$30</f>
        <v>0</v>
      </c>
      <c r="AL54" s="252">
        <f>'Provider Comp and Prod'!$AI$31</f>
        <v>0</v>
      </c>
      <c r="AM54" s="252">
        <f>'Provider Comp and Prod'!$AI$32</f>
        <v>0</v>
      </c>
      <c r="AN54" s="252">
        <f>'Provider Comp and Prod'!$AI$33</f>
        <v>0</v>
      </c>
      <c r="AO54" s="252">
        <f>'Provider Comp and Prod'!$AI$34</f>
        <v>0</v>
      </c>
      <c r="AP54" s="252">
        <f>'Provider Comp and Prod'!$AI$35</f>
        <v>0</v>
      </c>
      <c r="AQ54" s="171">
        <f>'Provider Comp and Prod'!$AI$36</f>
        <v>0</v>
      </c>
      <c r="AR54" s="171">
        <f>'Provider Comp and Prod'!$AI$38</f>
        <v>0</v>
      </c>
      <c r="AS54" s="171">
        <f>'Provider Comp and Prod'!$AI$39</f>
        <v>0</v>
      </c>
      <c r="AT54" s="178"/>
      <c r="AU54" s="171">
        <f>'Provider Comp and Prod'!$AI$42</f>
        <v>0</v>
      </c>
      <c r="AV54" s="178"/>
      <c r="AW54" s="178"/>
      <c r="AX54" s="178"/>
      <c r="AY54" s="171">
        <f>'Provider Comp and Prod'!$AI$48</f>
        <v>0</v>
      </c>
      <c r="AZ54" s="171">
        <f>'Provider Comp and Prod'!$AI$45</f>
        <v>0</v>
      </c>
      <c r="BA54" s="171">
        <f>'Provider Comp and Prod'!$AI$46</f>
        <v>0</v>
      </c>
      <c r="BB54" s="171">
        <f>'Provider Comp and Prod'!$AI$47</f>
        <v>0</v>
      </c>
      <c r="BC54" s="178"/>
      <c r="BD54" s="178"/>
      <c r="BE54" s="178"/>
      <c r="BF54" s="171">
        <f>'Provider Comp and Prod'!$AI$50</f>
        <v>0</v>
      </c>
      <c r="BG54" s="178"/>
      <c r="BH54" s="171">
        <f>'Provider Comp and Prod'!$AI$51</f>
        <v>0</v>
      </c>
      <c r="BI54" s="171">
        <f>'Provider Comp and Prod'!$AI$52</f>
        <v>0</v>
      </c>
      <c r="BJ54" s="178"/>
      <c r="BK54" s="171">
        <f>'Provider Comp and Prod'!$AI$53</f>
        <v>0</v>
      </c>
      <c r="BL54" s="171">
        <f>'Provider Comp and Prod'!$AI$54</f>
        <v>0</v>
      </c>
      <c r="BM54" s="171">
        <f>'Provider Comp and Prod'!$AI$55</f>
        <v>0</v>
      </c>
      <c r="BN54" s="171">
        <f>'Provider Comp and Prod'!$AI$56</f>
        <v>0</v>
      </c>
    </row>
    <row r="55" spans="1:66" x14ac:dyDescent="0.2">
      <c r="A55" s="171">
        <f t="shared" si="1"/>
        <v>0</v>
      </c>
      <c r="B55" s="171" t="str">
        <f t="shared" si="2"/>
        <v/>
      </c>
      <c r="C55" s="171">
        <f t="shared" si="3"/>
        <v>0</v>
      </c>
      <c r="D55" s="171">
        <f t="shared" si="4"/>
        <v>0</v>
      </c>
      <c r="E55" s="171">
        <f t="shared" si="5"/>
        <v>0</v>
      </c>
      <c r="F55" s="171">
        <f t="shared" si="6"/>
        <v>0</v>
      </c>
      <c r="G55" s="171" t="str">
        <f t="shared" si="7"/>
        <v/>
      </c>
      <c r="H55" s="171">
        <f>'Provider Comp and Prod'!AJ11</f>
        <v>0</v>
      </c>
      <c r="I55" s="171">
        <f t="shared" si="8"/>
        <v>0</v>
      </c>
      <c r="J55" s="237"/>
      <c r="K55" s="171">
        <f>'Provider Comp and Prod'!$AJ$7</f>
        <v>31</v>
      </c>
      <c r="L55" s="171">
        <f>'Provider Comp and Prod'!$AJ$8</f>
        <v>0</v>
      </c>
      <c r="M55" s="171">
        <f>'Provider Comp and Prod'!$AJ$9</f>
        <v>0</v>
      </c>
      <c r="N55" s="171">
        <f>'Provider Comp and Prod'!$AJ$10</f>
        <v>0</v>
      </c>
      <c r="O55" s="171">
        <f>'Provider Comp and Prod'!$AJ$11</f>
        <v>0</v>
      </c>
      <c r="P55" s="251">
        <f>'Provider Comp and Prod'!$AJ$13</f>
        <v>0</v>
      </c>
      <c r="Q55" s="251">
        <f>'Provider Comp and Prod'!$AJ$14</f>
        <v>0</v>
      </c>
      <c r="R55" s="251">
        <f>'Provider Comp and Prod'!$AJ$15</f>
        <v>0</v>
      </c>
      <c r="S55" s="251">
        <f>'Provider Comp and Prod'!$AJ$16</f>
        <v>0</v>
      </c>
      <c r="T55" s="251">
        <f>'Provider Comp and Prod'!$AJ$17</f>
        <v>0</v>
      </c>
      <c r="U55" s="251">
        <f>'Provider Comp and Prod'!$AJ$18</f>
        <v>0</v>
      </c>
      <c r="V55" s="234">
        <f>'Provider Comp and Prod'!$AJ$19</f>
        <v>0</v>
      </c>
      <c r="W55" s="231"/>
      <c r="X55" s="231"/>
      <c r="Y55" s="231"/>
      <c r="Z55" s="231"/>
      <c r="AA55" s="231"/>
      <c r="AB55" s="231"/>
      <c r="AC55" s="252">
        <f>'Provider Comp and Prod'!$AJ$22</f>
        <v>0</v>
      </c>
      <c r="AD55" s="252">
        <f>'Provider Comp and Prod'!$AJ$23</f>
        <v>0</v>
      </c>
      <c r="AE55" s="252">
        <f>'Provider Comp and Prod'!$AJ$24</f>
        <v>0</v>
      </c>
      <c r="AF55" s="252">
        <f>'Provider Comp and Prod'!$AJ$25</f>
        <v>0</v>
      </c>
      <c r="AG55" s="252">
        <f>'Provider Comp and Prod'!$AJ$26</f>
        <v>0</v>
      </c>
      <c r="AH55" s="252">
        <f>'Provider Comp and Prod'!$AJ$27</f>
        <v>0</v>
      </c>
      <c r="AI55" s="252">
        <f>'Provider Comp and Prod'!$AJ$28</f>
        <v>0</v>
      </c>
      <c r="AJ55" s="252">
        <f>'Provider Comp and Prod'!$AJ$29</f>
        <v>0</v>
      </c>
      <c r="AK55" s="252">
        <f>'Provider Comp and Prod'!$AJ$30</f>
        <v>0</v>
      </c>
      <c r="AL55" s="252">
        <f>'Provider Comp and Prod'!$AJ$31</f>
        <v>0</v>
      </c>
      <c r="AM55" s="252">
        <f>'Provider Comp and Prod'!$AJ$32</f>
        <v>0</v>
      </c>
      <c r="AN55" s="252">
        <f>'Provider Comp and Prod'!$AJ$33</f>
        <v>0</v>
      </c>
      <c r="AO55" s="252">
        <f>'Provider Comp and Prod'!$AJ$34</f>
        <v>0</v>
      </c>
      <c r="AP55" s="252">
        <f>'Provider Comp and Prod'!$AJ$35</f>
        <v>0</v>
      </c>
      <c r="AQ55" s="171">
        <f>'Provider Comp and Prod'!$AJ$36</f>
        <v>0</v>
      </c>
      <c r="AR55" s="171">
        <f>'Provider Comp and Prod'!$AJ$38</f>
        <v>0</v>
      </c>
      <c r="AS55" s="171">
        <f>'Provider Comp and Prod'!$AJ$39</f>
        <v>0</v>
      </c>
      <c r="AT55" s="178"/>
      <c r="AU55" s="171">
        <f>'Provider Comp and Prod'!$AJ$42</f>
        <v>0</v>
      </c>
      <c r="AV55" s="178"/>
      <c r="AW55" s="178"/>
      <c r="AX55" s="178"/>
      <c r="AY55" s="171">
        <f>'Provider Comp and Prod'!$AJ$48</f>
        <v>0</v>
      </c>
      <c r="AZ55" s="171">
        <f>'Provider Comp and Prod'!$AJ$45</f>
        <v>0</v>
      </c>
      <c r="BA55" s="171">
        <f>'Provider Comp and Prod'!$AJ$46</f>
        <v>0</v>
      </c>
      <c r="BB55" s="171">
        <f>'Provider Comp and Prod'!$AJ$47</f>
        <v>0</v>
      </c>
      <c r="BC55" s="178"/>
      <c r="BD55" s="178"/>
      <c r="BE55" s="178"/>
      <c r="BF55" s="171">
        <f>'Provider Comp and Prod'!$AJ$50</f>
        <v>0</v>
      </c>
      <c r="BG55" s="178"/>
      <c r="BH55" s="171">
        <f>'Provider Comp and Prod'!$AJ$51</f>
        <v>0</v>
      </c>
      <c r="BI55" s="171">
        <f>'Provider Comp and Prod'!$AJ$52</f>
        <v>0</v>
      </c>
      <c r="BJ55" s="178"/>
      <c r="BK55" s="171">
        <f>'Provider Comp and Prod'!$AJ$53</f>
        <v>0</v>
      </c>
      <c r="BL55" s="171">
        <f>'Provider Comp and Prod'!$AJ$54</f>
        <v>0</v>
      </c>
      <c r="BM55" s="171">
        <f>'Provider Comp and Prod'!$AJ$55</f>
        <v>0</v>
      </c>
      <c r="BN55" s="171">
        <f>'Provider Comp and Prod'!$AJ$56</f>
        <v>0</v>
      </c>
    </row>
    <row r="56" spans="1:66" x14ac:dyDescent="0.2">
      <c r="A56" s="171">
        <f t="shared" si="1"/>
        <v>0</v>
      </c>
      <c r="B56" s="171" t="str">
        <f t="shared" si="2"/>
        <v/>
      </c>
      <c r="C56" s="171">
        <f t="shared" si="3"/>
        <v>0</v>
      </c>
      <c r="D56" s="171">
        <f t="shared" si="4"/>
        <v>0</v>
      </c>
      <c r="E56" s="171">
        <f t="shared" si="5"/>
        <v>0</v>
      </c>
      <c r="F56" s="171">
        <f t="shared" si="6"/>
        <v>0</v>
      </c>
      <c r="G56" s="171" t="str">
        <f t="shared" si="7"/>
        <v/>
      </c>
      <c r="H56" s="171">
        <f>'Provider Comp and Prod'!AK11</f>
        <v>0</v>
      </c>
      <c r="I56" s="171">
        <f t="shared" si="8"/>
        <v>0</v>
      </c>
      <c r="J56" s="237"/>
      <c r="K56" s="171">
        <f>'Provider Comp and Prod'!$AK$7</f>
        <v>32</v>
      </c>
      <c r="L56" s="171">
        <f>'Provider Comp and Prod'!$AK$8</f>
        <v>0</v>
      </c>
      <c r="M56" s="171">
        <f>'Provider Comp and Prod'!$AK$9</f>
        <v>0</v>
      </c>
      <c r="N56" s="171">
        <f>'Provider Comp and Prod'!$AK$10</f>
        <v>0</v>
      </c>
      <c r="O56" s="171">
        <f>'Provider Comp and Prod'!$AK$11</f>
        <v>0</v>
      </c>
      <c r="P56" s="251">
        <f>'Provider Comp and Prod'!$AK$13</f>
        <v>0</v>
      </c>
      <c r="Q56" s="251">
        <f>'Provider Comp and Prod'!$AK$14</f>
        <v>0</v>
      </c>
      <c r="R56" s="251">
        <f>'Provider Comp and Prod'!$AK$15</f>
        <v>0</v>
      </c>
      <c r="S56" s="251">
        <f>'Provider Comp and Prod'!$AK$16</f>
        <v>0</v>
      </c>
      <c r="T56" s="251">
        <f>'Provider Comp and Prod'!$AK$17</f>
        <v>0</v>
      </c>
      <c r="U56" s="251">
        <f>'Provider Comp and Prod'!$AK$18</f>
        <v>0</v>
      </c>
      <c r="V56" s="234">
        <f>'Provider Comp and Prod'!$AK$19</f>
        <v>0</v>
      </c>
      <c r="W56" s="231"/>
      <c r="X56" s="231"/>
      <c r="Y56" s="231"/>
      <c r="Z56" s="231"/>
      <c r="AA56" s="231"/>
      <c r="AB56" s="231"/>
      <c r="AC56" s="252">
        <f>'Provider Comp and Prod'!$AK$22</f>
        <v>0</v>
      </c>
      <c r="AD56" s="252">
        <f>'Provider Comp and Prod'!$AK$23</f>
        <v>0</v>
      </c>
      <c r="AE56" s="252">
        <f>'Provider Comp and Prod'!$AK$24</f>
        <v>0</v>
      </c>
      <c r="AF56" s="252">
        <f>'Provider Comp and Prod'!$AK$25</f>
        <v>0</v>
      </c>
      <c r="AG56" s="252">
        <f>'Provider Comp and Prod'!$AK$26</f>
        <v>0</v>
      </c>
      <c r="AH56" s="252">
        <f>'Provider Comp and Prod'!$AK$27</f>
        <v>0</v>
      </c>
      <c r="AI56" s="252">
        <f>'Provider Comp and Prod'!$AK$28</f>
        <v>0</v>
      </c>
      <c r="AJ56" s="252">
        <f>'Provider Comp and Prod'!$AK$29</f>
        <v>0</v>
      </c>
      <c r="AK56" s="252">
        <f>'Provider Comp and Prod'!$AK$30</f>
        <v>0</v>
      </c>
      <c r="AL56" s="252">
        <f>'Provider Comp and Prod'!$AK$31</f>
        <v>0</v>
      </c>
      <c r="AM56" s="252">
        <f>'Provider Comp and Prod'!$AK$32</f>
        <v>0</v>
      </c>
      <c r="AN56" s="252">
        <f>'Provider Comp and Prod'!$AK$33</f>
        <v>0</v>
      </c>
      <c r="AO56" s="252">
        <f>'Provider Comp and Prod'!$AK$34</f>
        <v>0</v>
      </c>
      <c r="AP56" s="252">
        <f>'Provider Comp and Prod'!$AK$35</f>
        <v>0</v>
      </c>
      <c r="AQ56" s="171">
        <f>'Provider Comp and Prod'!$AK$36</f>
        <v>0</v>
      </c>
      <c r="AR56" s="171">
        <f>'Provider Comp and Prod'!$AK$38</f>
        <v>0</v>
      </c>
      <c r="AS56" s="171">
        <f>'Provider Comp and Prod'!$AK$39</f>
        <v>0</v>
      </c>
      <c r="AT56" s="178"/>
      <c r="AU56" s="171">
        <f>'Provider Comp and Prod'!$AK$42</f>
        <v>0</v>
      </c>
      <c r="AV56" s="178"/>
      <c r="AW56" s="178"/>
      <c r="AX56" s="178"/>
      <c r="AY56" s="171">
        <f>'Provider Comp and Prod'!$AK$48</f>
        <v>0</v>
      </c>
      <c r="AZ56" s="171">
        <f>'Provider Comp and Prod'!$AK$45</f>
        <v>0</v>
      </c>
      <c r="BA56" s="171">
        <f>'Provider Comp and Prod'!$AK$46</f>
        <v>0</v>
      </c>
      <c r="BB56" s="171">
        <f>'Provider Comp and Prod'!$AK$47</f>
        <v>0</v>
      </c>
      <c r="BC56" s="178"/>
      <c r="BD56" s="178"/>
      <c r="BE56" s="178"/>
      <c r="BF56" s="171">
        <f>'Provider Comp and Prod'!$AK$50</f>
        <v>0</v>
      </c>
      <c r="BG56" s="178"/>
      <c r="BH56" s="171">
        <f>'Provider Comp and Prod'!$AK$51</f>
        <v>0</v>
      </c>
      <c r="BI56" s="171">
        <f>'Provider Comp and Prod'!$AK$52</f>
        <v>0</v>
      </c>
      <c r="BJ56" s="178"/>
      <c r="BK56" s="171">
        <f>'Provider Comp and Prod'!$AK$53</f>
        <v>0</v>
      </c>
      <c r="BL56" s="171">
        <f>'Provider Comp and Prod'!$AK$54</f>
        <v>0</v>
      </c>
      <c r="BM56" s="171">
        <f>'Provider Comp and Prod'!$AK$55</f>
        <v>0</v>
      </c>
      <c r="BN56" s="171">
        <f>'Provider Comp and Prod'!$AK$56</f>
        <v>0</v>
      </c>
    </row>
    <row r="57" spans="1:66" x14ac:dyDescent="0.2">
      <c r="A57" s="171">
        <f t="shared" si="1"/>
        <v>0</v>
      </c>
      <c r="B57" s="171" t="str">
        <f t="shared" si="2"/>
        <v/>
      </c>
      <c r="C57" s="171">
        <f t="shared" si="3"/>
        <v>0</v>
      </c>
      <c r="D57" s="171">
        <f t="shared" si="4"/>
        <v>0</v>
      </c>
      <c r="E57" s="171">
        <f t="shared" si="5"/>
        <v>0</v>
      </c>
      <c r="F57" s="171">
        <f t="shared" si="6"/>
        <v>0</v>
      </c>
      <c r="G57" s="171" t="str">
        <f t="shared" si="7"/>
        <v/>
      </c>
      <c r="H57" s="171">
        <f>'Provider Comp and Prod'!AL11</f>
        <v>0</v>
      </c>
      <c r="I57" s="171">
        <f t="shared" si="8"/>
        <v>0</v>
      </c>
      <c r="J57" s="237"/>
      <c r="K57" s="171">
        <f>'Provider Comp and Prod'!$AL$7</f>
        <v>33</v>
      </c>
      <c r="L57" s="171">
        <f>'Provider Comp and Prod'!$AL$8</f>
        <v>0</v>
      </c>
      <c r="M57" s="171">
        <f>'Provider Comp and Prod'!$AL$9</f>
        <v>0</v>
      </c>
      <c r="N57" s="171">
        <f>'Provider Comp and Prod'!$AL$10</f>
        <v>0</v>
      </c>
      <c r="O57" s="171">
        <f>'Provider Comp and Prod'!$AL$11</f>
        <v>0</v>
      </c>
      <c r="P57" s="251">
        <f>'Provider Comp and Prod'!$AL$13</f>
        <v>0</v>
      </c>
      <c r="Q57" s="251">
        <f>'Provider Comp and Prod'!$AL$14</f>
        <v>0</v>
      </c>
      <c r="R57" s="251">
        <f>'Provider Comp and Prod'!$AL$15</f>
        <v>0</v>
      </c>
      <c r="S57" s="251">
        <f>'Provider Comp and Prod'!$AL$16</f>
        <v>0</v>
      </c>
      <c r="T57" s="251">
        <f>'Provider Comp and Prod'!$AL$17</f>
        <v>0</v>
      </c>
      <c r="U57" s="251">
        <f>'Provider Comp and Prod'!$AL$18</f>
        <v>0</v>
      </c>
      <c r="V57" s="234">
        <f>'Provider Comp and Prod'!$AL$19</f>
        <v>0</v>
      </c>
      <c r="W57" s="231"/>
      <c r="X57" s="231"/>
      <c r="Y57" s="231"/>
      <c r="Z57" s="231"/>
      <c r="AA57" s="231"/>
      <c r="AB57" s="231"/>
      <c r="AC57" s="252">
        <f>'Provider Comp and Prod'!$AL$22</f>
        <v>0</v>
      </c>
      <c r="AD57" s="252">
        <f>'Provider Comp and Prod'!$AL$23</f>
        <v>0</v>
      </c>
      <c r="AE57" s="252">
        <f>'Provider Comp and Prod'!$AL$24</f>
        <v>0</v>
      </c>
      <c r="AF57" s="252">
        <f>'Provider Comp and Prod'!$AL$25</f>
        <v>0</v>
      </c>
      <c r="AG57" s="252">
        <f>'Provider Comp and Prod'!$AL$26</f>
        <v>0</v>
      </c>
      <c r="AH57" s="252">
        <f>'Provider Comp and Prod'!$AL$27</f>
        <v>0</v>
      </c>
      <c r="AI57" s="252">
        <f>'Provider Comp and Prod'!$AL$28</f>
        <v>0</v>
      </c>
      <c r="AJ57" s="252">
        <f>'Provider Comp and Prod'!$AL$29</f>
        <v>0</v>
      </c>
      <c r="AK57" s="252">
        <f>'Provider Comp and Prod'!$AL$30</f>
        <v>0</v>
      </c>
      <c r="AL57" s="252">
        <f>'Provider Comp and Prod'!$AL$31</f>
        <v>0</v>
      </c>
      <c r="AM57" s="252">
        <f>'Provider Comp and Prod'!$AL$32</f>
        <v>0</v>
      </c>
      <c r="AN57" s="252">
        <f>'Provider Comp and Prod'!$AL$33</f>
        <v>0</v>
      </c>
      <c r="AO57" s="252">
        <f>'Provider Comp and Prod'!$AL$34</f>
        <v>0</v>
      </c>
      <c r="AP57" s="252">
        <f>'Provider Comp and Prod'!$AL$35</f>
        <v>0</v>
      </c>
      <c r="AQ57" s="171">
        <f>'Provider Comp and Prod'!$AL$36</f>
        <v>0</v>
      </c>
      <c r="AR57" s="171">
        <f>'Provider Comp and Prod'!$AL$38</f>
        <v>0</v>
      </c>
      <c r="AS57" s="171">
        <f>'Provider Comp and Prod'!$AL$39</f>
        <v>0</v>
      </c>
      <c r="AT57" s="178"/>
      <c r="AU57" s="171">
        <f>'Provider Comp and Prod'!$AL$42</f>
        <v>0</v>
      </c>
      <c r="AV57" s="178"/>
      <c r="AW57" s="178"/>
      <c r="AX57" s="178"/>
      <c r="AY57" s="171">
        <f>'Provider Comp and Prod'!$AL$48</f>
        <v>0</v>
      </c>
      <c r="AZ57" s="171">
        <f>'Provider Comp and Prod'!$AL$45</f>
        <v>0</v>
      </c>
      <c r="BA57" s="171">
        <f>'Provider Comp and Prod'!$AL$46</f>
        <v>0</v>
      </c>
      <c r="BB57" s="171">
        <f>'Provider Comp and Prod'!$AL$47</f>
        <v>0</v>
      </c>
      <c r="BC57" s="178"/>
      <c r="BD57" s="178"/>
      <c r="BE57" s="178"/>
      <c r="BF57" s="171">
        <f>'Provider Comp and Prod'!$AL$50</f>
        <v>0</v>
      </c>
      <c r="BG57" s="178"/>
      <c r="BH57" s="171">
        <f>'Provider Comp and Prod'!$AL$51</f>
        <v>0</v>
      </c>
      <c r="BI57" s="171">
        <f>'Provider Comp and Prod'!$AL$52</f>
        <v>0</v>
      </c>
      <c r="BJ57" s="178"/>
      <c r="BK57" s="171">
        <f>'Provider Comp and Prod'!$AL$53</f>
        <v>0</v>
      </c>
      <c r="BL57" s="171">
        <f>'Provider Comp and Prod'!$AL$54</f>
        <v>0</v>
      </c>
      <c r="BM57" s="171">
        <f>'Provider Comp and Prod'!$AL$55</f>
        <v>0</v>
      </c>
      <c r="BN57" s="171">
        <f>'Provider Comp and Prod'!$AL$56</f>
        <v>0</v>
      </c>
    </row>
    <row r="58" spans="1:66" x14ac:dyDescent="0.2">
      <c r="A58" s="171">
        <f t="shared" si="1"/>
        <v>0</v>
      </c>
      <c r="B58" s="171" t="str">
        <f t="shared" si="2"/>
        <v/>
      </c>
      <c r="C58" s="171">
        <f t="shared" si="3"/>
        <v>0</v>
      </c>
      <c r="D58" s="171">
        <f t="shared" si="4"/>
        <v>0</v>
      </c>
      <c r="E58" s="171">
        <f t="shared" si="5"/>
        <v>0</v>
      </c>
      <c r="F58" s="171">
        <f t="shared" si="6"/>
        <v>0</v>
      </c>
      <c r="G58" s="171" t="str">
        <f t="shared" si="7"/>
        <v/>
      </c>
      <c r="H58" s="171">
        <f>'Provider Comp and Prod'!AM11</f>
        <v>0</v>
      </c>
      <c r="I58" s="171">
        <f t="shared" si="8"/>
        <v>0</v>
      </c>
      <c r="J58" s="237"/>
      <c r="K58" s="171">
        <f>'Provider Comp and Prod'!$AM$7</f>
        <v>34</v>
      </c>
      <c r="L58" s="171">
        <f>'Provider Comp and Prod'!$AM$8</f>
        <v>0</v>
      </c>
      <c r="M58" s="171">
        <f>'Provider Comp and Prod'!$AM$9</f>
        <v>0</v>
      </c>
      <c r="N58" s="171">
        <f>'Provider Comp and Prod'!$AM$10</f>
        <v>0</v>
      </c>
      <c r="O58" s="171">
        <f>'Provider Comp and Prod'!$AM$11</f>
        <v>0</v>
      </c>
      <c r="P58" s="251">
        <f>'Provider Comp and Prod'!$AM$13</f>
        <v>0</v>
      </c>
      <c r="Q58" s="251">
        <f>'Provider Comp and Prod'!$AM$14</f>
        <v>0</v>
      </c>
      <c r="R58" s="251">
        <f>'Provider Comp and Prod'!$AM$15</f>
        <v>0</v>
      </c>
      <c r="S58" s="251">
        <f>'Provider Comp and Prod'!$AM$16</f>
        <v>0</v>
      </c>
      <c r="T58" s="251">
        <f>'Provider Comp and Prod'!$AM$17</f>
        <v>0</v>
      </c>
      <c r="U58" s="251">
        <f>'Provider Comp and Prod'!$AM$18</f>
        <v>0</v>
      </c>
      <c r="V58" s="234">
        <f>'Provider Comp and Prod'!$AM$19</f>
        <v>0</v>
      </c>
      <c r="W58" s="231"/>
      <c r="X58" s="231"/>
      <c r="Y58" s="231"/>
      <c r="Z58" s="231"/>
      <c r="AA58" s="231"/>
      <c r="AB58" s="231"/>
      <c r="AC58" s="252">
        <f>'Provider Comp and Prod'!$AM$22</f>
        <v>0</v>
      </c>
      <c r="AD58" s="252">
        <f>'Provider Comp and Prod'!$AM$23</f>
        <v>0</v>
      </c>
      <c r="AE58" s="252">
        <f>'Provider Comp and Prod'!$AM$24</f>
        <v>0</v>
      </c>
      <c r="AF58" s="252">
        <f>'Provider Comp and Prod'!$AM$25</f>
        <v>0</v>
      </c>
      <c r="AG58" s="252">
        <f>'Provider Comp and Prod'!$AM$26</f>
        <v>0</v>
      </c>
      <c r="AH58" s="252">
        <f>'Provider Comp and Prod'!$AM$27</f>
        <v>0</v>
      </c>
      <c r="AI58" s="252">
        <f>'Provider Comp and Prod'!$AM$28</f>
        <v>0</v>
      </c>
      <c r="AJ58" s="252">
        <f>'Provider Comp and Prod'!$AM$29</f>
        <v>0</v>
      </c>
      <c r="AK58" s="252">
        <f>'Provider Comp and Prod'!$AM$30</f>
        <v>0</v>
      </c>
      <c r="AL58" s="252">
        <f>'Provider Comp and Prod'!$AM$31</f>
        <v>0</v>
      </c>
      <c r="AM58" s="252">
        <f>'Provider Comp and Prod'!$AM$32</f>
        <v>0</v>
      </c>
      <c r="AN58" s="252">
        <f>'Provider Comp and Prod'!$AM$33</f>
        <v>0</v>
      </c>
      <c r="AO58" s="252">
        <f>'Provider Comp and Prod'!$AM$34</f>
        <v>0</v>
      </c>
      <c r="AP58" s="252">
        <f>'Provider Comp and Prod'!$AM$35</f>
        <v>0</v>
      </c>
      <c r="AQ58" s="171">
        <f>'Provider Comp and Prod'!$AM$36</f>
        <v>0</v>
      </c>
      <c r="AR58" s="171">
        <f>'Provider Comp and Prod'!$AM$38</f>
        <v>0</v>
      </c>
      <c r="AS58" s="171">
        <f>'Provider Comp and Prod'!$AM$39</f>
        <v>0</v>
      </c>
      <c r="AT58" s="178"/>
      <c r="AU58" s="171">
        <f>'Provider Comp and Prod'!$AM$42</f>
        <v>0</v>
      </c>
      <c r="AV58" s="178"/>
      <c r="AW58" s="178"/>
      <c r="AX58" s="178"/>
      <c r="AY58" s="171">
        <f>'Provider Comp and Prod'!$AM$48</f>
        <v>0</v>
      </c>
      <c r="AZ58" s="171">
        <f>'Provider Comp and Prod'!$AM$45</f>
        <v>0</v>
      </c>
      <c r="BA58" s="171">
        <f>'Provider Comp and Prod'!$AM$46</f>
        <v>0</v>
      </c>
      <c r="BB58" s="171">
        <f>'Provider Comp and Prod'!$AM$47</f>
        <v>0</v>
      </c>
      <c r="BC58" s="178"/>
      <c r="BD58" s="178"/>
      <c r="BE58" s="178"/>
      <c r="BF58" s="171">
        <f>'Provider Comp and Prod'!$AM$50</f>
        <v>0</v>
      </c>
      <c r="BG58" s="178"/>
      <c r="BH58" s="171">
        <f>'Provider Comp and Prod'!$AM$51</f>
        <v>0</v>
      </c>
      <c r="BI58" s="171">
        <f>'Provider Comp and Prod'!$AM$52</f>
        <v>0</v>
      </c>
      <c r="BJ58" s="178"/>
      <c r="BK58" s="171">
        <f>'Provider Comp and Prod'!$AM$53</f>
        <v>0</v>
      </c>
      <c r="BL58" s="171">
        <f>'Provider Comp and Prod'!$AM$54</f>
        <v>0</v>
      </c>
      <c r="BM58" s="171">
        <f>'Provider Comp and Prod'!$AM$55</f>
        <v>0</v>
      </c>
      <c r="BN58" s="171">
        <f>'Provider Comp and Prod'!$AM$56</f>
        <v>0</v>
      </c>
    </row>
    <row r="59" spans="1:66" x14ac:dyDescent="0.2">
      <c r="A59" s="171">
        <f t="shared" si="1"/>
        <v>0</v>
      </c>
      <c r="B59" s="171" t="str">
        <f t="shared" si="2"/>
        <v/>
      </c>
      <c r="C59" s="171">
        <f t="shared" si="3"/>
        <v>0</v>
      </c>
      <c r="D59" s="171">
        <f t="shared" si="4"/>
        <v>0</v>
      </c>
      <c r="E59" s="171">
        <f t="shared" si="5"/>
        <v>0</v>
      </c>
      <c r="F59" s="171">
        <f t="shared" si="6"/>
        <v>0</v>
      </c>
      <c r="G59" s="171" t="str">
        <f t="shared" si="7"/>
        <v/>
      </c>
      <c r="H59" s="171">
        <f>'Provider Comp and Prod'!AN11</f>
        <v>0</v>
      </c>
      <c r="I59" s="171">
        <f t="shared" si="8"/>
        <v>0</v>
      </c>
      <c r="J59" s="237"/>
      <c r="K59" s="171">
        <f>'Provider Comp and Prod'!$AN$7</f>
        <v>35</v>
      </c>
      <c r="L59" s="171">
        <f>'Provider Comp and Prod'!$AN$8</f>
        <v>0</v>
      </c>
      <c r="M59" s="171">
        <f>'Provider Comp and Prod'!$AN$9</f>
        <v>0</v>
      </c>
      <c r="N59" s="171">
        <f>'Provider Comp and Prod'!$AN$10</f>
        <v>0</v>
      </c>
      <c r="O59" s="171">
        <f>'Provider Comp and Prod'!$AN$11</f>
        <v>0</v>
      </c>
      <c r="P59" s="251">
        <f>'Provider Comp and Prod'!$AN$13</f>
        <v>0</v>
      </c>
      <c r="Q59" s="251">
        <f>'Provider Comp and Prod'!$AN$14</f>
        <v>0</v>
      </c>
      <c r="R59" s="251">
        <f>'Provider Comp and Prod'!$AN$15</f>
        <v>0</v>
      </c>
      <c r="S59" s="251">
        <f>'Provider Comp and Prod'!$AN$16</f>
        <v>0</v>
      </c>
      <c r="T59" s="251">
        <f>'Provider Comp and Prod'!$AN$17</f>
        <v>0</v>
      </c>
      <c r="U59" s="251">
        <f>'Provider Comp and Prod'!$AN$18</f>
        <v>0</v>
      </c>
      <c r="V59" s="234">
        <f>'Provider Comp and Prod'!$AN$19</f>
        <v>0</v>
      </c>
      <c r="W59" s="231"/>
      <c r="X59" s="231"/>
      <c r="Y59" s="231"/>
      <c r="Z59" s="231"/>
      <c r="AA59" s="231"/>
      <c r="AB59" s="231"/>
      <c r="AC59" s="252">
        <f>'Provider Comp and Prod'!$AN$22</f>
        <v>0</v>
      </c>
      <c r="AD59" s="252">
        <f>'Provider Comp and Prod'!$AN$23</f>
        <v>0</v>
      </c>
      <c r="AE59" s="252">
        <f>'Provider Comp and Prod'!$AN$24</f>
        <v>0</v>
      </c>
      <c r="AF59" s="252">
        <f>'Provider Comp and Prod'!$AN$25</f>
        <v>0</v>
      </c>
      <c r="AG59" s="252">
        <f>'Provider Comp and Prod'!$AN$26</f>
        <v>0</v>
      </c>
      <c r="AH59" s="252">
        <f>'Provider Comp and Prod'!$AN$27</f>
        <v>0</v>
      </c>
      <c r="AI59" s="252">
        <f>'Provider Comp and Prod'!$AN$28</f>
        <v>0</v>
      </c>
      <c r="AJ59" s="252">
        <f>'Provider Comp and Prod'!$AN$29</f>
        <v>0</v>
      </c>
      <c r="AK59" s="252">
        <f>'Provider Comp and Prod'!$AN$30</f>
        <v>0</v>
      </c>
      <c r="AL59" s="252">
        <f>'Provider Comp and Prod'!$AN$31</f>
        <v>0</v>
      </c>
      <c r="AM59" s="252">
        <f>'Provider Comp and Prod'!$AN$32</f>
        <v>0</v>
      </c>
      <c r="AN59" s="252">
        <f>'Provider Comp and Prod'!$AN$33</f>
        <v>0</v>
      </c>
      <c r="AO59" s="252">
        <f>'Provider Comp and Prod'!$AN$34</f>
        <v>0</v>
      </c>
      <c r="AP59" s="252">
        <f>'Provider Comp and Prod'!$AN$35</f>
        <v>0</v>
      </c>
      <c r="AQ59" s="171">
        <f>'Provider Comp and Prod'!$AN$36</f>
        <v>0</v>
      </c>
      <c r="AR59" s="171">
        <f>'Provider Comp and Prod'!$AN$38</f>
        <v>0</v>
      </c>
      <c r="AS59" s="171">
        <f>'Provider Comp and Prod'!$AN$39</f>
        <v>0</v>
      </c>
      <c r="AT59" s="178"/>
      <c r="AU59" s="171">
        <f>'Provider Comp and Prod'!$AN$42</f>
        <v>0</v>
      </c>
      <c r="AV59" s="178"/>
      <c r="AW59" s="178"/>
      <c r="AX59" s="178"/>
      <c r="AY59" s="171">
        <f>'Provider Comp and Prod'!$AN$48</f>
        <v>0</v>
      </c>
      <c r="AZ59" s="171">
        <f>'Provider Comp and Prod'!$AN$45</f>
        <v>0</v>
      </c>
      <c r="BA59" s="171">
        <f>'Provider Comp and Prod'!$AN$46</f>
        <v>0</v>
      </c>
      <c r="BB59" s="171">
        <f>'Provider Comp and Prod'!$AN$47</f>
        <v>0</v>
      </c>
      <c r="BC59" s="178"/>
      <c r="BD59" s="178"/>
      <c r="BE59" s="178"/>
      <c r="BF59" s="171">
        <f>'Provider Comp and Prod'!$AN$50</f>
        <v>0</v>
      </c>
      <c r="BG59" s="178"/>
      <c r="BH59" s="171">
        <f>'Provider Comp and Prod'!$AN$51</f>
        <v>0</v>
      </c>
      <c r="BI59" s="171">
        <f>'Provider Comp and Prod'!$AN$52</f>
        <v>0</v>
      </c>
      <c r="BJ59" s="178"/>
      <c r="BK59" s="171">
        <f>'Provider Comp and Prod'!$AN$53</f>
        <v>0</v>
      </c>
      <c r="BL59" s="171">
        <f>'Provider Comp and Prod'!$AN$54</f>
        <v>0</v>
      </c>
      <c r="BM59" s="171">
        <f>'Provider Comp and Prod'!$AN$55</f>
        <v>0</v>
      </c>
      <c r="BN59" s="171">
        <f>'Provider Comp and Prod'!$AN$56</f>
        <v>0</v>
      </c>
    </row>
    <row r="60" spans="1:66" x14ac:dyDescent="0.2">
      <c r="A60" s="171">
        <f t="shared" si="1"/>
        <v>0</v>
      </c>
      <c r="B60" s="171" t="str">
        <f t="shared" si="2"/>
        <v/>
      </c>
      <c r="C60" s="171">
        <f t="shared" si="3"/>
        <v>0</v>
      </c>
      <c r="D60" s="171">
        <f t="shared" si="4"/>
        <v>0</v>
      </c>
      <c r="E60" s="171">
        <f t="shared" si="5"/>
        <v>0</v>
      </c>
      <c r="F60" s="171">
        <f t="shared" si="6"/>
        <v>0</v>
      </c>
      <c r="G60" s="171" t="str">
        <f t="shared" si="7"/>
        <v/>
      </c>
      <c r="H60" s="171">
        <f>'Provider Comp and Prod'!AO11</f>
        <v>0</v>
      </c>
      <c r="I60" s="171">
        <f t="shared" si="8"/>
        <v>0</v>
      </c>
      <c r="J60" s="237"/>
      <c r="K60" s="171">
        <f>'Provider Comp and Prod'!$AO$7</f>
        <v>36</v>
      </c>
      <c r="L60" s="171">
        <f>'Provider Comp and Prod'!$AO$8</f>
        <v>0</v>
      </c>
      <c r="M60" s="171">
        <f>'Provider Comp and Prod'!$AO$9</f>
        <v>0</v>
      </c>
      <c r="N60" s="171">
        <f>'Provider Comp and Prod'!$AO$10</f>
        <v>0</v>
      </c>
      <c r="O60" s="171">
        <f>'Provider Comp and Prod'!$AO$11</f>
        <v>0</v>
      </c>
      <c r="P60" s="251">
        <f>'Provider Comp and Prod'!$AO$13</f>
        <v>0</v>
      </c>
      <c r="Q60" s="251">
        <f>'Provider Comp and Prod'!$AO$14</f>
        <v>0</v>
      </c>
      <c r="R60" s="251">
        <f>'Provider Comp and Prod'!$AO$15</f>
        <v>0</v>
      </c>
      <c r="S60" s="251">
        <f>'Provider Comp and Prod'!$AO$16</f>
        <v>0</v>
      </c>
      <c r="T60" s="251">
        <f>'Provider Comp and Prod'!$AO$17</f>
        <v>0</v>
      </c>
      <c r="U60" s="251">
        <f>'Provider Comp and Prod'!$AO$18</f>
        <v>0</v>
      </c>
      <c r="V60" s="234">
        <f>'Provider Comp and Prod'!$AO$19</f>
        <v>0</v>
      </c>
      <c r="W60" s="231"/>
      <c r="X60" s="231"/>
      <c r="Y60" s="231"/>
      <c r="Z60" s="231"/>
      <c r="AA60" s="231"/>
      <c r="AB60" s="231"/>
      <c r="AC60" s="252">
        <f>'Provider Comp and Prod'!$AO$22</f>
        <v>0</v>
      </c>
      <c r="AD60" s="252">
        <f>'Provider Comp and Prod'!$AO$23</f>
        <v>0</v>
      </c>
      <c r="AE60" s="252">
        <f>'Provider Comp and Prod'!$AO$24</f>
        <v>0</v>
      </c>
      <c r="AF60" s="252">
        <f>'Provider Comp and Prod'!$AO$25</f>
        <v>0</v>
      </c>
      <c r="AG60" s="252">
        <f>'Provider Comp and Prod'!$AO$26</f>
        <v>0</v>
      </c>
      <c r="AH60" s="252">
        <f>'Provider Comp and Prod'!$AO$27</f>
        <v>0</v>
      </c>
      <c r="AI60" s="252">
        <f>'Provider Comp and Prod'!$AO$28</f>
        <v>0</v>
      </c>
      <c r="AJ60" s="252">
        <f>'Provider Comp and Prod'!$AO$29</f>
        <v>0</v>
      </c>
      <c r="AK60" s="252">
        <f>'Provider Comp and Prod'!$AO$30</f>
        <v>0</v>
      </c>
      <c r="AL60" s="252">
        <f>'Provider Comp and Prod'!$AO$31</f>
        <v>0</v>
      </c>
      <c r="AM60" s="252">
        <f>'Provider Comp and Prod'!$AO$32</f>
        <v>0</v>
      </c>
      <c r="AN60" s="252">
        <f>'Provider Comp and Prod'!$AO$33</f>
        <v>0</v>
      </c>
      <c r="AO60" s="252">
        <f>'Provider Comp and Prod'!$AO$34</f>
        <v>0</v>
      </c>
      <c r="AP60" s="252">
        <f>'Provider Comp and Prod'!$AO$35</f>
        <v>0</v>
      </c>
      <c r="AQ60" s="171">
        <f>'Provider Comp and Prod'!$AO$36</f>
        <v>0</v>
      </c>
      <c r="AR60" s="171">
        <f>'Provider Comp and Prod'!$AO$38</f>
        <v>0</v>
      </c>
      <c r="AS60" s="171">
        <f>'Provider Comp and Prod'!$AO$39</f>
        <v>0</v>
      </c>
      <c r="AT60" s="178"/>
      <c r="AU60" s="171">
        <f>'Provider Comp and Prod'!$AO$42</f>
        <v>0</v>
      </c>
      <c r="AV60" s="178"/>
      <c r="AW60" s="178"/>
      <c r="AX60" s="178"/>
      <c r="AY60" s="171">
        <f>'Provider Comp and Prod'!$AO$48</f>
        <v>0</v>
      </c>
      <c r="AZ60" s="171">
        <f>'Provider Comp and Prod'!$AO$45</f>
        <v>0</v>
      </c>
      <c r="BA60" s="171">
        <f>'Provider Comp and Prod'!$AO$46</f>
        <v>0</v>
      </c>
      <c r="BB60" s="171">
        <f>'Provider Comp and Prod'!$AO$47</f>
        <v>0</v>
      </c>
      <c r="BC60" s="178"/>
      <c r="BD60" s="178"/>
      <c r="BE60" s="178"/>
      <c r="BF60" s="171">
        <f>'Provider Comp and Prod'!$AO$50</f>
        <v>0</v>
      </c>
      <c r="BG60" s="178"/>
      <c r="BH60" s="171">
        <f>'Provider Comp and Prod'!$AO$51</f>
        <v>0</v>
      </c>
      <c r="BI60" s="171">
        <f>'Provider Comp and Prod'!$AO$52</f>
        <v>0</v>
      </c>
      <c r="BJ60" s="178"/>
      <c r="BK60" s="171">
        <f>'Provider Comp and Prod'!$AO$53</f>
        <v>0</v>
      </c>
      <c r="BL60" s="171">
        <f>'Provider Comp and Prod'!$AO$54</f>
        <v>0</v>
      </c>
      <c r="BM60" s="171">
        <f>'Provider Comp and Prod'!$AO$55</f>
        <v>0</v>
      </c>
      <c r="BN60" s="171">
        <f>'Provider Comp and Prod'!$AO$56</f>
        <v>0</v>
      </c>
    </row>
    <row r="61" spans="1:66" x14ac:dyDescent="0.2">
      <c r="A61" s="171">
        <f t="shared" si="1"/>
        <v>0</v>
      </c>
      <c r="B61" s="171" t="str">
        <f t="shared" si="2"/>
        <v/>
      </c>
      <c r="C61" s="171">
        <f t="shared" si="3"/>
        <v>0</v>
      </c>
      <c r="D61" s="171">
        <f t="shared" si="4"/>
        <v>0</v>
      </c>
      <c r="E61" s="171">
        <f t="shared" si="5"/>
        <v>0</v>
      </c>
      <c r="F61" s="171">
        <f t="shared" si="6"/>
        <v>0</v>
      </c>
      <c r="G61" s="171" t="str">
        <f t="shared" si="7"/>
        <v/>
      </c>
      <c r="H61" s="171">
        <f>'Provider Comp and Prod'!AP11</f>
        <v>0</v>
      </c>
      <c r="I61" s="171">
        <f t="shared" si="8"/>
        <v>0</v>
      </c>
      <c r="J61" s="237"/>
      <c r="K61" s="171">
        <f>'Provider Comp and Prod'!$AP$7</f>
        <v>37</v>
      </c>
      <c r="L61" s="171">
        <f>'Provider Comp and Prod'!$AP$8</f>
        <v>0</v>
      </c>
      <c r="M61" s="171">
        <f>'Provider Comp and Prod'!$AP$9</f>
        <v>0</v>
      </c>
      <c r="N61" s="171">
        <f>'Provider Comp and Prod'!$AP$10</f>
        <v>0</v>
      </c>
      <c r="O61" s="171">
        <f>'Provider Comp and Prod'!$AP$11</f>
        <v>0</v>
      </c>
      <c r="P61" s="251">
        <f>'Provider Comp and Prod'!$AP$13</f>
        <v>0</v>
      </c>
      <c r="Q61" s="251">
        <f>'Provider Comp and Prod'!$AP$14</f>
        <v>0</v>
      </c>
      <c r="R61" s="251">
        <f>'Provider Comp and Prod'!$AP$15</f>
        <v>0</v>
      </c>
      <c r="S61" s="251">
        <f>'Provider Comp and Prod'!$AP$16</f>
        <v>0</v>
      </c>
      <c r="T61" s="251">
        <f>'Provider Comp and Prod'!$AP$17</f>
        <v>0</v>
      </c>
      <c r="U61" s="251">
        <f>'Provider Comp and Prod'!$AP$18</f>
        <v>0</v>
      </c>
      <c r="V61" s="234">
        <f>'Provider Comp and Prod'!$AP$19</f>
        <v>0</v>
      </c>
      <c r="W61" s="231"/>
      <c r="X61" s="231"/>
      <c r="Y61" s="231"/>
      <c r="Z61" s="231"/>
      <c r="AA61" s="231"/>
      <c r="AB61" s="231"/>
      <c r="AC61" s="252">
        <f>'Provider Comp and Prod'!$AP$22</f>
        <v>0</v>
      </c>
      <c r="AD61" s="252">
        <f>'Provider Comp and Prod'!$AP$23</f>
        <v>0</v>
      </c>
      <c r="AE61" s="252">
        <f>'Provider Comp and Prod'!$AP$24</f>
        <v>0</v>
      </c>
      <c r="AF61" s="252">
        <f>'Provider Comp and Prod'!$AP$25</f>
        <v>0</v>
      </c>
      <c r="AG61" s="252">
        <f>'Provider Comp and Prod'!$AP$26</f>
        <v>0</v>
      </c>
      <c r="AH61" s="252">
        <f>'Provider Comp and Prod'!$AP$27</f>
        <v>0</v>
      </c>
      <c r="AI61" s="252">
        <f>'Provider Comp and Prod'!$AP$28</f>
        <v>0</v>
      </c>
      <c r="AJ61" s="252">
        <f>'Provider Comp and Prod'!$AP$29</f>
        <v>0</v>
      </c>
      <c r="AK61" s="252">
        <f>'Provider Comp and Prod'!$AP$30</f>
        <v>0</v>
      </c>
      <c r="AL61" s="252">
        <f>'Provider Comp and Prod'!$AP$31</f>
        <v>0</v>
      </c>
      <c r="AM61" s="252">
        <f>'Provider Comp and Prod'!$AP$32</f>
        <v>0</v>
      </c>
      <c r="AN61" s="252">
        <f>'Provider Comp and Prod'!$AP$33</f>
        <v>0</v>
      </c>
      <c r="AO61" s="252">
        <f>'Provider Comp and Prod'!$AP$34</f>
        <v>0</v>
      </c>
      <c r="AP61" s="252">
        <f>'Provider Comp and Prod'!$AP$35</f>
        <v>0</v>
      </c>
      <c r="AQ61" s="171">
        <f>'Provider Comp and Prod'!$AP$36</f>
        <v>0</v>
      </c>
      <c r="AR61" s="171">
        <f>'Provider Comp and Prod'!$AP$38</f>
        <v>0</v>
      </c>
      <c r="AS61" s="171">
        <f>'Provider Comp and Prod'!$AP$39</f>
        <v>0</v>
      </c>
      <c r="AT61" s="178"/>
      <c r="AU61" s="171">
        <f>'Provider Comp and Prod'!$AP$42</f>
        <v>0</v>
      </c>
      <c r="AV61" s="178"/>
      <c r="AW61" s="178"/>
      <c r="AX61" s="178"/>
      <c r="AY61" s="171">
        <f>'Provider Comp and Prod'!$AP$48</f>
        <v>0</v>
      </c>
      <c r="AZ61" s="171">
        <f>'Provider Comp and Prod'!$AP$45</f>
        <v>0</v>
      </c>
      <c r="BA61" s="171">
        <f>'Provider Comp and Prod'!$AP$46</f>
        <v>0</v>
      </c>
      <c r="BB61" s="171">
        <f>'Provider Comp and Prod'!$AP$47</f>
        <v>0</v>
      </c>
      <c r="BC61" s="178"/>
      <c r="BD61" s="178"/>
      <c r="BE61" s="178"/>
      <c r="BF61" s="171">
        <f>'Provider Comp and Prod'!$AP$50</f>
        <v>0</v>
      </c>
      <c r="BG61" s="178"/>
      <c r="BH61" s="171">
        <f>'Provider Comp and Prod'!$AP$51</f>
        <v>0</v>
      </c>
      <c r="BI61" s="171">
        <f>'Provider Comp and Prod'!$AP$52</f>
        <v>0</v>
      </c>
      <c r="BJ61" s="178"/>
      <c r="BK61" s="171">
        <f>'Provider Comp and Prod'!$AP$53</f>
        <v>0</v>
      </c>
      <c r="BL61" s="171">
        <f>'Provider Comp and Prod'!$AP$54</f>
        <v>0</v>
      </c>
      <c r="BM61" s="171">
        <f>'Provider Comp and Prod'!$AP$55</f>
        <v>0</v>
      </c>
      <c r="BN61" s="171">
        <f>'Provider Comp and Prod'!$AP$56</f>
        <v>0</v>
      </c>
    </row>
    <row r="62" spans="1:66" x14ac:dyDescent="0.2">
      <c r="A62" s="171">
        <f t="shared" si="1"/>
        <v>0</v>
      </c>
      <c r="B62" s="171" t="str">
        <f t="shared" si="2"/>
        <v/>
      </c>
      <c r="C62" s="171">
        <f t="shared" si="3"/>
        <v>0</v>
      </c>
      <c r="D62" s="171">
        <f t="shared" si="4"/>
        <v>0</v>
      </c>
      <c r="E62" s="171">
        <f t="shared" si="5"/>
        <v>0</v>
      </c>
      <c r="F62" s="171">
        <f t="shared" si="6"/>
        <v>0</v>
      </c>
      <c r="G62" s="171" t="str">
        <f t="shared" si="7"/>
        <v/>
      </c>
      <c r="H62" s="171">
        <f>'Provider Comp and Prod'!AQ11</f>
        <v>0</v>
      </c>
      <c r="I62" s="171">
        <f t="shared" si="8"/>
        <v>0</v>
      </c>
      <c r="J62" s="237"/>
      <c r="K62" s="171">
        <f>'Provider Comp and Prod'!$AQ$7</f>
        <v>38</v>
      </c>
      <c r="L62" s="171">
        <f>'Provider Comp and Prod'!$AQ$8</f>
        <v>0</v>
      </c>
      <c r="M62" s="171">
        <f>'Provider Comp and Prod'!$AQ$9</f>
        <v>0</v>
      </c>
      <c r="N62" s="171">
        <f>'Provider Comp and Prod'!$AQ$10</f>
        <v>0</v>
      </c>
      <c r="O62" s="171">
        <f>'Provider Comp and Prod'!$AQ$11</f>
        <v>0</v>
      </c>
      <c r="P62" s="251">
        <f>'Provider Comp and Prod'!$AQ$13</f>
        <v>0</v>
      </c>
      <c r="Q62" s="251">
        <f>'Provider Comp and Prod'!$AQ$14</f>
        <v>0</v>
      </c>
      <c r="R62" s="251">
        <f>'Provider Comp and Prod'!$AQ$15</f>
        <v>0</v>
      </c>
      <c r="S62" s="251">
        <f>'Provider Comp and Prod'!$AQ$16</f>
        <v>0</v>
      </c>
      <c r="T62" s="251">
        <f>'Provider Comp and Prod'!$AQ$17</f>
        <v>0</v>
      </c>
      <c r="U62" s="251">
        <f>'Provider Comp and Prod'!$AQ$18</f>
        <v>0</v>
      </c>
      <c r="V62" s="234">
        <f>'Provider Comp and Prod'!$AQ$19</f>
        <v>0</v>
      </c>
      <c r="W62" s="231"/>
      <c r="X62" s="231"/>
      <c r="Y62" s="231"/>
      <c r="Z62" s="231"/>
      <c r="AA62" s="231"/>
      <c r="AB62" s="231"/>
      <c r="AC62" s="252">
        <f>'Provider Comp and Prod'!$AQ$22</f>
        <v>0</v>
      </c>
      <c r="AD62" s="252">
        <f>'Provider Comp and Prod'!$AQ$23</f>
        <v>0</v>
      </c>
      <c r="AE62" s="252">
        <f>'Provider Comp and Prod'!$AQ$24</f>
        <v>0</v>
      </c>
      <c r="AF62" s="252">
        <f>'Provider Comp and Prod'!$AQ$25</f>
        <v>0</v>
      </c>
      <c r="AG62" s="252">
        <f>'Provider Comp and Prod'!$AQ$26</f>
        <v>0</v>
      </c>
      <c r="AH62" s="252">
        <f>'Provider Comp and Prod'!$AQ$27</f>
        <v>0</v>
      </c>
      <c r="AI62" s="252">
        <f>'Provider Comp and Prod'!$AQ$28</f>
        <v>0</v>
      </c>
      <c r="AJ62" s="252">
        <f>'Provider Comp and Prod'!$AQ$29</f>
        <v>0</v>
      </c>
      <c r="AK62" s="252">
        <f>'Provider Comp and Prod'!$AQ$30</f>
        <v>0</v>
      </c>
      <c r="AL62" s="252">
        <f>'Provider Comp and Prod'!$AQ$31</f>
        <v>0</v>
      </c>
      <c r="AM62" s="252">
        <f>'Provider Comp and Prod'!$AQ$32</f>
        <v>0</v>
      </c>
      <c r="AN62" s="252">
        <f>'Provider Comp and Prod'!$AQ$33</f>
        <v>0</v>
      </c>
      <c r="AO62" s="252">
        <f>'Provider Comp and Prod'!$AQ$34</f>
        <v>0</v>
      </c>
      <c r="AP62" s="252">
        <f>'Provider Comp and Prod'!$AQ$35</f>
        <v>0</v>
      </c>
      <c r="AQ62" s="171">
        <f>'Provider Comp and Prod'!$AQ$36</f>
        <v>0</v>
      </c>
      <c r="AR62" s="171">
        <f>'Provider Comp and Prod'!$AQ$38</f>
        <v>0</v>
      </c>
      <c r="AS62" s="171">
        <f>'Provider Comp and Prod'!$AQ$39</f>
        <v>0</v>
      </c>
      <c r="AT62" s="178"/>
      <c r="AU62" s="171">
        <f>'Provider Comp and Prod'!$AQ$42</f>
        <v>0</v>
      </c>
      <c r="AV62" s="178"/>
      <c r="AW62" s="178"/>
      <c r="AX62" s="178"/>
      <c r="AY62" s="171">
        <f>'Provider Comp and Prod'!$AQ$48</f>
        <v>0</v>
      </c>
      <c r="AZ62" s="171">
        <f>'Provider Comp and Prod'!$AQ$45</f>
        <v>0</v>
      </c>
      <c r="BA62" s="171">
        <f>'Provider Comp and Prod'!$AQ$46</f>
        <v>0</v>
      </c>
      <c r="BB62" s="171">
        <f>'Provider Comp and Prod'!$AQ$47</f>
        <v>0</v>
      </c>
      <c r="BC62" s="178"/>
      <c r="BD62" s="178"/>
      <c r="BE62" s="178"/>
      <c r="BF62" s="171">
        <f>'Provider Comp and Prod'!$AQ$50</f>
        <v>0</v>
      </c>
      <c r="BG62" s="178"/>
      <c r="BH62" s="171">
        <f>'Provider Comp and Prod'!$AQ$51</f>
        <v>0</v>
      </c>
      <c r="BI62" s="171">
        <f>'Provider Comp and Prod'!$AQ$52</f>
        <v>0</v>
      </c>
      <c r="BJ62" s="178"/>
      <c r="BK62" s="171">
        <f>'Provider Comp and Prod'!$AQ$53</f>
        <v>0</v>
      </c>
      <c r="BL62" s="171">
        <f>'Provider Comp and Prod'!$AQ$54</f>
        <v>0</v>
      </c>
      <c r="BM62" s="171">
        <f>'Provider Comp and Prod'!$AQ$55</f>
        <v>0</v>
      </c>
      <c r="BN62" s="171">
        <f>'Provider Comp and Prod'!$AQ$56</f>
        <v>0</v>
      </c>
    </row>
    <row r="63" spans="1:66" x14ac:dyDescent="0.2">
      <c r="A63" s="171">
        <f t="shared" si="1"/>
        <v>0</v>
      </c>
      <c r="B63" s="171" t="str">
        <f t="shared" si="2"/>
        <v/>
      </c>
      <c r="C63" s="171">
        <f t="shared" si="3"/>
        <v>0</v>
      </c>
      <c r="D63" s="171">
        <f t="shared" si="4"/>
        <v>0</v>
      </c>
      <c r="E63" s="171">
        <f t="shared" si="5"/>
        <v>0</v>
      </c>
      <c r="F63" s="171">
        <f t="shared" si="6"/>
        <v>0</v>
      </c>
      <c r="G63" s="171" t="str">
        <f t="shared" si="7"/>
        <v/>
      </c>
      <c r="H63" s="171">
        <f>'Provider Comp and Prod'!AR11</f>
        <v>0</v>
      </c>
      <c r="I63" s="171">
        <f t="shared" si="8"/>
        <v>0</v>
      </c>
      <c r="J63" s="237"/>
      <c r="K63" s="171">
        <f>'Provider Comp and Prod'!$AR$7</f>
        <v>39</v>
      </c>
      <c r="L63" s="171">
        <f>'Provider Comp and Prod'!$AR$8</f>
        <v>0</v>
      </c>
      <c r="M63" s="171">
        <f>'Provider Comp and Prod'!$AR$9</f>
        <v>0</v>
      </c>
      <c r="N63" s="171">
        <f>'Provider Comp and Prod'!$AR$10</f>
        <v>0</v>
      </c>
      <c r="O63" s="171">
        <f>'Provider Comp and Prod'!$AR$11</f>
        <v>0</v>
      </c>
      <c r="P63" s="251">
        <f>'Provider Comp and Prod'!$AR$13</f>
        <v>0</v>
      </c>
      <c r="Q63" s="251">
        <f>'Provider Comp and Prod'!$AR$14</f>
        <v>0</v>
      </c>
      <c r="R63" s="251">
        <f>'Provider Comp and Prod'!$AR$15</f>
        <v>0</v>
      </c>
      <c r="S63" s="251">
        <f>'Provider Comp and Prod'!$AR$16</f>
        <v>0</v>
      </c>
      <c r="T63" s="251">
        <f>'Provider Comp and Prod'!$AR$17</f>
        <v>0</v>
      </c>
      <c r="U63" s="251">
        <f>'Provider Comp and Prod'!$AR$18</f>
        <v>0</v>
      </c>
      <c r="V63" s="234">
        <f>'Provider Comp and Prod'!$AR$19</f>
        <v>0</v>
      </c>
      <c r="W63" s="231"/>
      <c r="X63" s="231"/>
      <c r="Y63" s="231"/>
      <c r="Z63" s="231"/>
      <c r="AA63" s="231"/>
      <c r="AB63" s="231"/>
      <c r="AC63" s="252">
        <f>'Provider Comp and Prod'!$AR$22</f>
        <v>0</v>
      </c>
      <c r="AD63" s="252">
        <f>'Provider Comp and Prod'!$AR$23</f>
        <v>0</v>
      </c>
      <c r="AE63" s="252">
        <f>'Provider Comp and Prod'!$AR$24</f>
        <v>0</v>
      </c>
      <c r="AF63" s="252">
        <f>'Provider Comp and Prod'!$AR$25</f>
        <v>0</v>
      </c>
      <c r="AG63" s="252">
        <f>'Provider Comp and Prod'!$AR$26</f>
        <v>0</v>
      </c>
      <c r="AH63" s="252">
        <f>'Provider Comp and Prod'!$AR$27</f>
        <v>0</v>
      </c>
      <c r="AI63" s="252">
        <f>'Provider Comp and Prod'!$AR$28</f>
        <v>0</v>
      </c>
      <c r="AJ63" s="252">
        <f>'Provider Comp and Prod'!$AR$29</f>
        <v>0</v>
      </c>
      <c r="AK63" s="252">
        <f>'Provider Comp and Prod'!$AR$30</f>
        <v>0</v>
      </c>
      <c r="AL63" s="252">
        <f>'Provider Comp and Prod'!$AR$31</f>
        <v>0</v>
      </c>
      <c r="AM63" s="252">
        <f>'Provider Comp and Prod'!$AR$32</f>
        <v>0</v>
      </c>
      <c r="AN63" s="252">
        <f>'Provider Comp and Prod'!$AR$33</f>
        <v>0</v>
      </c>
      <c r="AO63" s="252">
        <f>'Provider Comp and Prod'!$AR$34</f>
        <v>0</v>
      </c>
      <c r="AP63" s="252">
        <f>'Provider Comp and Prod'!$AR$35</f>
        <v>0</v>
      </c>
      <c r="AQ63" s="171">
        <f>'Provider Comp and Prod'!$AR$36</f>
        <v>0</v>
      </c>
      <c r="AR63" s="171">
        <f>'Provider Comp and Prod'!$AR$38</f>
        <v>0</v>
      </c>
      <c r="AS63" s="171">
        <f>'Provider Comp and Prod'!$AR$39</f>
        <v>0</v>
      </c>
      <c r="AT63" s="178"/>
      <c r="AU63" s="171">
        <f>'Provider Comp and Prod'!$AR$42</f>
        <v>0</v>
      </c>
      <c r="AV63" s="178"/>
      <c r="AW63" s="178"/>
      <c r="AX63" s="178"/>
      <c r="AY63" s="171">
        <f>'Provider Comp and Prod'!$AR$48</f>
        <v>0</v>
      </c>
      <c r="AZ63" s="171">
        <f>'Provider Comp and Prod'!$AR$45</f>
        <v>0</v>
      </c>
      <c r="BA63" s="171">
        <f>'Provider Comp and Prod'!$AR$46</f>
        <v>0</v>
      </c>
      <c r="BB63" s="171">
        <f>'Provider Comp and Prod'!$AR$47</f>
        <v>0</v>
      </c>
      <c r="BC63" s="178"/>
      <c r="BD63" s="178"/>
      <c r="BE63" s="178"/>
      <c r="BF63" s="171">
        <f>'Provider Comp and Prod'!$AR$50</f>
        <v>0</v>
      </c>
      <c r="BG63" s="178"/>
      <c r="BH63" s="171">
        <f>'Provider Comp and Prod'!$AR$51</f>
        <v>0</v>
      </c>
      <c r="BI63" s="171">
        <f>'Provider Comp and Prod'!$AR$52</f>
        <v>0</v>
      </c>
      <c r="BJ63" s="178"/>
      <c r="BK63" s="171">
        <f>'Provider Comp and Prod'!$AR$53</f>
        <v>0</v>
      </c>
      <c r="BL63" s="171">
        <f>'Provider Comp and Prod'!$AR$54</f>
        <v>0</v>
      </c>
      <c r="BM63" s="171">
        <f>'Provider Comp and Prod'!$AR$55</f>
        <v>0</v>
      </c>
      <c r="BN63" s="171">
        <f>'Provider Comp and Prod'!$AR$56</f>
        <v>0</v>
      </c>
    </row>
    <row r="64" spans="1:66" x14ac:dyDescent="0.2">
      <c r="A64" s="171">
        <f t="shared" si="1"/>
        <v>0</v>
      </c>
      <c r="B64" s="171" t="str">
        <f t="shared" si="2"/>
        <v/>
      </c>
      <c r="C64" s="171">
        <f t="shared" si="3"/>
        <v>0</v>
      </c>
      <c r="D64" s="171">
        <f t="shared" si="4"/>
        <v>0</v>
      </c>
      <c r="E64" s="171">
        <f t="shared" si="5"/>
        <v>0</v>
      </c>
      <c r="F64" s="171">
        <f t="shared" si="6"/>
        <v>0</v>
      </c>
      <c r="G64" s="171" t="str">
        <f t="shared" si="7"/>
        <v/>
      </c>
      <c r="H64" s="171">
        <f>'Provider Comp and Prod'!AS11</f>
        <v>0</v>
      </c>
      <c r="I64" s="171">
        <f t="shared" si="8"/>
        <v>0</v>
      </c>
      <c r="J64" s="237"/>
      <c r="K64" s="171">
        <f>'Provider Comp and Prod'!$AS$7</f>
        <v>40</v>
      </c>
      <c r="L64" s="171">
        <f>'Provider Comp and Prod'!$AS$8</f>
        <v>0</v>
      </c>
      <c r="M64" s="171">
        <f>'Provider Comp and Prod'!$AS$9</f>
        <v>0</v>
      </c>
      <c r="N64" s="171">
        <f>'Provider Comp and Prod'!$AS$10</f>
        <v>0</v>
      </c>
      <c r="O64" s="171">
        <f>'Provider Comp and Prod'!$AS$11</f>
        <v>0</v>
      </c>
      <c r="P64" s="251">
        <f>'Provider Comp and Prod'!$AS$13</f>
        <v>0</v>
      </c>
      <c r="Q64" s="251">
        <f>'Provider Comp and Prod'!$AS$14</f>
        <v>0</v>
      </c>
      <c r="R64" s="251">
        <f>'Provider Comp and Prod'!$AS$15</f>
        <v>0</v>
      </c>
      <c r="S64" s="251">
        <f>'Provider Comp and Prod'!$AS$16</f>
        <v>0</v>
      </c>
      <c r="T64" s="251">
        <f>'Provider Comp and Prod'!$AS$17</f>
        <v>0</v>
      </c>
      <c r="U64" s="251">
        <f>'Provider Comp and Prod'!$AS$18</f>
        <v>0</v>
      </c>
      <c r="V64" s="234">
        <f>'Provider Comp and Prod'!$AS$19</f>
        <v>0</v>
      </c>
      <c r="W64" s="231"/>
      <c r="X64" s="231"/>
      <c r="Y64" s="231"/>
      <c r="Z64" s="231"/>
      <c r="AA64" s="231"/>
      <c r="AB64" s="231"/>
      <c r="AC64" s="252">
        <f>'Provider Comp and Prod'!$AS$22</f>
        <v>0</v>
      </c>
      <c r="AD64" s="252">
        <f>'Provider Comp and Prod'!$AS$23</f>
        <v>0</v>
      </c>
      <c r="AE64" s="252">
        <f>'Provider Comp and Prod'!$AS$24</f>
        <v>0</v>
      </c>
      <c r="AF64" s="252">
        <f>'Provider Comp and Prod'!$AS$25</f>
        <v>0</v>
      </c>
      <c r="AG64" s="252">
        <f>'Provider Comp and Prod'!$AS$26</f>
        <v>0</v>
      </c>
      <c r="AH64" s="252">
        <f>'Provider Comp and Prod'!$AS$27</f>
        <v>0</v>
      </c>
      <c r="AI64" s="252">
        <f>'Provider Comp and Prod'!$AS$28</f>
        <v>0</v>
      </c>
      <c r="AJ64" s="252">
        <f>'Provider Comp and Prod'!$AS$29</f>
        <v>0</v>
      </c>
      <c r="AK64" s="252">
        <f>'Provider Comp and Prod'!$AS$30</f>
        <v>0</v>
      </c>
      <c r="AL64" s="252">
        <f>'Provider Comp and Prod'!$AS$31</f>
        <v>0</v>
      </c>
      <c r="AM64" s="252">
        <f>'Provider Comp and Prod'!$AS$32</f>
        <v>0</v>
      </c>
      <c r="AN64" s="252">
        <f>'Provider Comp and Prod'!$AS$33</f>
        <v>0</v>
      </c>
      <c r="AO64" s="252">
        <f>'Provider Comp and Prod'!$AS$34</f>
        <v>0</v>
      </c>
      <c r="AP64" s="252">
        <f>'Provider Comp and Prod'!$AS$35</f>
        <v>0</v>
      </c>
      <c r="AQ64" s="171">
        <f>'Provider Comp and Prod'!$AS$36</f>
        <v>0</v>
      </c>
      <c r="AR64" s="171">
        <f>'Provider Comp and Prod'!$AS$38</f>
        <v>0</v>
      </c>
      <c r="AS64" s="171">
        <f>'Provider Comp and Prod'!$AS$39</f>
        <v>0</v>
      </c>
      <c r="AT64" s="178"/>
      <c r="AU64" s="171">
        <f>'Provider Comp and Prod'!$AS$42</f>
        <v>0</v>
      </c>
      <c r="AV64" s="178"/>
      <c r="AW64" s="178"/>
      <c r="AX64" s="178"/>
      <c r="AY64" s="171">
        <f>'Provider Comp and Prod'!$AS$48</f>
        <v>0</v>
      </c>
      <c r="AZ64" s="171">
        <f>'Provider Comp and Prod'!$AS$45</f>
        <v>0</v>
      </c>
      <c r="BA64" s="171">
        <f>'Provider Comp and Prod'!$AS$46</f>
        <v>0</v>
      </c>
      <c r="BB64" s="171">
        <f>'Provider Comp and Prod'!$AS$47</f>
        <v>0</v>
      </c>
      <c r="BC64" s="178"/>
      <c r="BD64" s="178"/>
      <c r="BE64" s="178"/>
      <c r="BF64" s="171">
        <f>'Provider Comp and Prod'!$AS$50</f>
        <v>0</v>
      </c>
      <c r="BG64" s="178"/>
      <c r="BH64" s="171">
        <f>'Provider Comp and Prod'!$AS$51</f>
        <v>0</v>
      </c>
      <c r="BI64" s="171">
        <f>'Provider Comp and Prod'!$AS$52</f>
        <v>0</v>
      </c>
      <c r="BJ64" s="178"/>
      <c r="BK64" s="171">
        <f>'Provider Comp and Prod'!$AS$53</f>
        <v>0</v>
      </c>
      <c r="BL64" s="171">
        <f>'Provider Comp and Prod'!$AS$54</f>
        <v>0</v>
      </c>
      <c r="BM64" s="171">
        <f>'Provider Comp and Prod'!$AS$55</f>
        <v>0</v>
      </c>
      <c r="BN64" s="171">
        <f>'Provider Comp and Prod'!$AS$56</f>
        <v>0</v>
      </c>
    </row>
    <row r="65" spans="1:65" x14ac:dyDescent="0.2">
      <c r="P65" s="171"/>
      <c r="R65" s="193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</row>
    <row r="66" spans="1:65" x14ac:dyDescent="0.2">
      <c r="P66" s="171"/>
      <c r="Q66" s="193"/>
    </row>
    <row r="68" spans="1:65" ht="15" customHeight="1" x14ac:dyDescent="0.25">
      <c r="A68" s="236" t="s">
        <v>525</v>
      </c>
      <c r="B68" s="177"/>
      <c r="C68" s="177"/>
      <c r="D68" s="177"/>
      <c r="E68" s="177"/>
      <c r="F68" s="177"/>
      <c r="G68" s="177"/>
      <c r="H68" s="178"/>
      <c r="I68" s="177"/>
      <c r="J68" s="237"/>
      <c r="K68" s="236" t="s">
        <v>800</v>
      </c>
      <c r="L68" s="178"/>
      <c r="M68" s="178"/>
      <c r="N68" s="177"/>
      <c r="O68" s="178"/>
      <c r="P68" s="178"/>
      <c r="Q68" s="177"/>
      <c r="R68" s="178"/>
      <c r="S68" s="178"/>
      <c r="T68" s="177"/>
      <c r="U68" s="178"/>
      <c r="V68" s="178"/>
      <c r="W68" s="177"/>
      <c r="X68" s="178"/>
      <c r="Y68" s="178"/>
      <c r="Z68" s="177"/>
      <c r="AA68" s="178"/>
      <c r="AB68" s="178"/>
      <c r="AC68" s="177"/>
      <c r="AD68" s="178"/>
      <c r="AE68" s="178"/>
      <c r="AF68" s="177"/>
      <c r="AG68" s="178"/>
      <c r="AH68" s="178"/>
      <c r="AI68" s="177"/>
      <c r="AJ68" s="178"/>
      <c r="AK68" s="178"/>
      <c r="AL68" s="177"/>
      <c r="AM68" s="178"/>
      <c r="AN68" s="178"/>
      <c r="AO68" s="177"/>
      <c r="AP68" s="178"/>
      <c r="AQ68" s="178"/>
      <c r="AR68" s="177"/>
      <c r="AS68" s="178"/>
      <c r="AT68" s="178"/>
      <c r="AU68" s="177"/>
      <c r="AV68" s="178"/>
      <c r="AW68" s="178"/>
      <c r="AX68" s="177"/>
      <c r="AY68" s="178"/>
      <c r="AZ68" s="178"/>
      <c r="BA68" s="177"/>
      <c r="BB68" s="178"/>
      <c r="BC68" s="178"/>
      <c r="BD68" s="177"/>
      <c r="BE68" s="178"/>
      <c r="BF68" s="178"/>
      <c r="BG68" s="178"/>
      <c r="BH68" s="178"/>
      <c r="BI68" s="178"/>
      <c r="BJ68" s="178"/>
      <c r="BK68" s="178"/>
      <c r="BL68" s="178"/>
      <c r="BM68" s="177"/>
    </row>
    <row r="69" spans="1:65" ht="15" customHeight="1" x14ac:dyDescent="0.2">
      <c r="A69" s="177" t="s">
        <v>229</v>
      </c>
      <c r="B69" s="177"/>
      <c r="C69" s="177"/>
      <c r="D69" s="177"/>
      <c r="E69" s="177"/>
      <c r="F69" s="177"/>
      <c r="G69" s="177"/>
      <c r="H69" s="178"/>
      <c r="I69" s="177"/>
      <c r="J69" s="237"/>
      <c r="K69" s="253">
        <v>23</v>
      </c>
      <c r="L69" s="254"/>
      <c r="M69" s="254"/>
      <c r="N69" s="255">
        <v>23</v>
      </c>
      <c r="O69" s="254"/>
      <c r="P69" s="254"/>
      <c r="Q69" s="255">
        <v>23</v>
      </c>
      <c r="R69" s="254"/>
      <c r="S69" s="254"/>
      <c r="T69" s="255">
        <v>23</v>
      </c>
      <c r="U69" s="254"/>
      <c r="V69" s="254"/>
      <c r="W69" s="255">
        <v>23</v>
      </c>
      <c r="X69" s="254"/>
      <c r="Y69" s="254"/>
      <c r="Z69" s="255">
        <v>23</v>
      </c>
      <c r="AA69" s="254"/>
      <c r="AB69" s="254"/>
      <c r="AC69" s="255">
        <v>23</v>
      </c>
      <c r="AD69" s="254"/>
      <c r="AE69" s="254"/>
      <c r="AF69" s="255">
        <v>23</v>
      </c>
      <c r="AG69" s="254"/>
      <c r="AH69" s="254"/>
      <c r="AI69" s="255">
        <v>23</v>
      </c>
      <c r="AJ69" s="254"/>
      <c r="AK69" s="254"/>
      <c r="AL69" s="255">
        <v>23</v>
      </c>
      <c r="AM69" s="254"/>
      <c r="AN69" s="254"/>
      <c r="AO69" s="255">
        <v>23</v>
      </c>
      <c r="AP69" s="254"/>
      <c r="AQ69" s="254"/>
      <c r="AR69" s="255">
        <v>23</v>
      </c>
      <c r="AS69" s="254"/>
      <c r="AT69" s="254"/>
      <c r="AU69" s="255">
        <v>23</v>
      </c>
      <c r="AV69" s="254"/>
      <c r="AW69" s="254"/>
      <c r="AX69" s="255">
        <v>23</v>
      </c>
      <c r="AY69" s="254"/>
      <c r="AZ69" s="254"/>
      <c r="BA69" s="255">
        <v>23</v>
      </c>
      <c r="BB69" s="254"/>
      <c r="BC69" s="254"/>
      <c r="BD69" s="255">
        <v>23</v>
      </c>
      <c r="BE69" s="254"/>
      <c r="BF69" s="254"/>
      <c r="BG69" s="254"/>
      <c r="BH69" s="255">
        <v>23</v>
      </c>
      <c r="BI69" s="254"/>
      <c r="BJ69" s="254"/>
      <c r="BK69" s="256">
        <v>23</v>
      </c>
      <c r="BL69" s="256">
        <v>23</v>
      </c>
      <c r="BM69" s="255">
        <v>23</v>
      </c>
    </row>
    <row r="70" spans="1:65" ht="42.75" x14ac:dyDescent="0.2">
      <c r="A70" s="240" t="s">
        <v>148</v>
      </c>
      <c r="B70" s="213" t="s">
        <v>149</v>
      </c>
      <c r="C70" s="213" t="s">
        <v>210</v>
      </c>
      <c r="D70" s="213" t="s">
        <v>150</v>
      </c>
      <c r="E70" s="213" t="s">
        <v>151</v>
      </c>
      <c r="F70" s="213" t="s">
        <v>152</v>
      </c>
      <c r="G70" s="213" t="s">
        <v>153</v>
      </c>
      <c r="H70" s="220"/>
      <c r="I70" s="213" t="s">
        <v>207</v>
      </c>
      <c r="J70" s="257"/>
      <c r="K70" s="258" t="s">
        <v>254</v>
      </c>
      <c r="L70" s="259"/>
      <c r="M70" s="259"/>
      <c r="N70" s="258" t="s">
        <v>255</v>
      </c>
      <c r="O70" s="259"/>
      <c r="P70" s="259"/>
      <c r="Q70" s="213" t="s">
        <v>480</v>
      </c>
      <c r="R70" s="259"/>
      <c r="S70" s="259"/>
      <c r="T70" s="258" t="s">
        <v>256</v>
      </c>
      <c r="U70" s="259"/>
      <c r="V70" s="259"/>
      <c r="W70" s="258" t="s">
        <v>257</v>
      </c>
      <c r="X70" s="259"/>
      <c r="Y70" s="259"/>
      <c r="Z70" s="258" t="s">
        <v>258</v>
      </c>
      <c r="AA70" s="259"/>
      <c r="AB70" s="259"/>
      <c r="AC70" s="258" t="s">
        <v>259</v>
      </c>
      <c r="AD70" s="259"/>
      <c r="AE70" s="259"/>
      <c r="AF70" s="258" t="s">
        <v>260</v>
      </c>
      <c r="AG70" s="259"/>
      <c r="AH70" s="259"/>
      <c r="AI70" s="258" t="s">
        <v>261</v>
      </c>
      <c r="AJ70" s="259"/>
      <c r="AK70" s="259"/>
      <c r="AL70" s="258" t="s">
        <v>262</v>
      </c>
      <c r="AM70" s="259"/>
      <c r="AN70" s="259"/>
      <c r="AO70" s="258" t="s">
        <v>263</v>
      </c>
      <c r="AP70" s="259"/>
      <c r="AQ70" s="259"/>
      <c r="AR70" s="258" t="s">
        <v>264</v>
      </c>
      <c r="AS70" s="259"/>
      <c r="AT70" s="259"/>
      <c r="AU70" s="258" t="s">
        <v>265</v>
      </c>
      <c r="AV70" s="259"/>
      <c r="AW70" s="259"/>
      <c r="AX70" s="258" t="s">
        <v>266</v>
      </c>
      <c r="AY70" s="259"/>
      <c r="AZ70" s="259"/>
      <c r="BA70" s="258" t="s">
        <v>267</v>
      </c>
      <c r="BB70" s="259"/>
      <c r="BC70" s="259"/>
      <c r="BD70" s="258" t="s">
        <v>268</v>
      </c>
      <c r="BE70" s="259"/>
      <c r="BF70" s="259"/>
      <c r="BG70" s="259"/>
      <c r="BH70" s="259" t="s">
        <v>558</v>
      </c>
      <c r="BI70" s="259"/>
      <c r="BJ70" s="259"/>
      <c r="BK70" s="259" t="s">
        <v>765</v>
      </c>
      <c r="BL70" s="259" t="s">
        <v>764</v>
      </c>
      <c r="BM70" s="258" t="s">
        <v>269</v>
      </c>
    </row>
    <row r="71" spans="1:65" x14ac:dyDescent="0.2">
      <c r="A71" s="171">
        <f>A10</f>
        <v>0</v>
      </c>
      <c r="B71" s="171" t="str">
        <f t="shared" ref="B71:I71" si="9">B10</f>
        <v/>
      </c>
      <c r="C71" s="171">
        <f t="shared" si="9"/>
        <v>0</v>
      </c>
      <c r="D71" s="171">
        <f t="shared" si="9"/>
        <v>0</v>
      </c>
      <c r="E71" s="171">
        <f t="shared" si="9"/>
        <v>0</v>
      </c>
      <c r="F71" s="171">
        <f t="shared" si="9"/>
        <v>0</v>
      </c>
      <c r="G71" s="171" t="str">
        <f t="shared" si="9"/>
        <v/>
      </c>
      <c r="H71" s="178"/>
      <c r="I71" s="171">
        <f t="shared" si="9"/>
        <v>0</v>
      </c>
      <c r="J71" s="237"/>
      <c r="K71" s="230" t="str">
        <f>IF(General!E63&gt;0,General!E63,"")</f>
        <v/>
      </c>
      <c r="L71" s="260"/>
      <c r="M71" s="260"/>
      <c r="N71" s="230" t="str">
        <f>IF(General!E65&gt;0,General!E65,"")</f>
        <v/>
      </c>
      <c r="O71" s="260"/>
      <c r="P71" s="260"/>
      <c r="Q71" s="230" t="str">
        <f>IF(General!E66&gt;0,General!E66,"")</f>
        <v/>
      </c>
      <c r="R71" s="260"/>
      <c r="S71" s="260"/>
      <c r="T71" s="230" t="str">
        <f>IF(General!E67&gt;0,General!E67,"")</f>
        <v/>
      </c>
      <c r="U71" s="260"/>
      <c r="V71" s="260"/>
      <c r="W71" s="230" t="str">
        <f>IF(General!E68&gt;0,General!E68,"")</f>
        <v/>
      </c>
      <c r="X71" s="260"/>
      <c r="Y71" s="260"/>
      <c r="Z71" s="230" t="str">
        <f>IF(General!E69&gt;0,General!E69,"")</f>
        <v/>
      </c>
      <c r="AA71" s="260"/>
      <c r="AB71" s="260"/>
      <c r="AC71" s="230" t="str">
        <f>IF(General!E70&gt;0,General!E70,"")</f>
        <v/>
      </c>
      <c r="AD71" s="260"/>
      <c r="AE71" s="260"/>
      <c r="AF71" s="230" t="str">
        <f>IF(General!E71&gt;0,General!E71,"")</f>
        <v/>
      </c>
      <c r="AG71" s="260"/>
      <c r="AH71" s="260"/>
      <c r="AI71" s="230" t="str">
        <f>IF(General!E72&gt;0,General!E72,"")</f>
        <v/>
      </c>
      <c r="AJ71" s="260"/>
      <c r="AK71" s="260"/>
      <c r="AL71" s="230" t="str">
        <f>IF(General!E73&gt;0,General!E73,"")</f>
        <v/>
      </c>
      <c r="AM71" s="260"/>
      <c r="AN71" s="260"/>
      <c r="AO71" s="230" t="str">
        <f>IF(General!E74&gt;0,General!E74,"")</f>
        <v/>
      </c>
      <c r="AP71" s="260"/>
      <c r="AQ71" s="260"/>
      <c r="AR71" s="230" t="str">
        <f>IF(General!E75&gt;0,General!E75,"")</f>
        <v/>
      </c>
      <c r="AS71" s="260"/>
      <c r="AT71" s="260"/>
      <c r="AU71" s="230" t="str">
        <f>IF(General!E76&gt;0,General!E76,"")</f>
        <v/>
      </c>
      <c r="AV71" s="260"/>
      <c r="AW71" s="260"/>
      <c r="AX71" s="230" t="str">
        <f>IF(General!E77&gt;0,General!E77,"")</f>
        <v/>
      </c>
      <c r="AY71" s="260"/>
      <c r="AZ71" s="260"/>
      <c r="BA71" s="230" t="str">
        <f>IF(General!E78&gt;0,General!E78,"")</f>
        <v/>
      </c>
      <c r="BB71" s="260"/>
      <c r="BC71" s="260"/>
      <c r="BD71" s="230" t="str">
        <f>IF(General!E81&gt;0,General!E81,"")</f>
        <v/>
      </c>
      <c r="BF71" s="260"/>
      <c r="BG71" s="260"/>
      <c r="BH71" s="230" t="str">
        <f>IF(General!E64&gt;0,General!E64,"")</f>
        <v/>
      </c>
      <c r="BI71" s="260"/>
      <c r="BJ71" s="260"/>
      <c r="BK71" s="230" t="str">
        <f>IF(General!E79&gt;0,General!E79,"")</f>
        <v/>
      </c>
      <c r="BL71" s="230" t="str">
        <f>IF(General!E80&gt;0,General!E80,"")</f>
        <v/>
      </c>
      <c r="BM71" s="230" t="str">
        <f>IF(General!E83&gt;0,General!E83,"")</f>
        <v/>
      </c>
    </row>
    <row r="72" spans="1:65" ht="15" customHeight="1" x14ac:dyDescent="0.2">
      <c r="L72" s="190"/>
      <c r="M72" s="190"/>
      <c r="N72" s="190"/>
      <c r="O72" s="190"/>
      <c r="P72" s="171"/>
      <c r="AD72" s="193"/>
    </row>
    <row r="73" spans="1:65" ht="15" x14ac:dyDescent="0.2">
      <c r="L73" s="190"/>
      <c r="M73" s="190"/>
      <c r="N73" s="190"/>
      <c r="O73" s="190"/>
      <c r="P73" s="261"/>
      <c r="Q73" s="261"/>
      <c r="R73" s="261"/>
      <c r="S73" s="261"/>
      <c r="AD73" s="193"/>
    </row>
    <row r="74" spans="1:65" ht="15" customHeight="1" x14ac:dyDescent="0.2">
      <c r="L74" s="261"/>
      <c r="M74" s="261"/>
      <c r="N74" s="261"/>
      <c r="O74" s="261"/>
      <c r="P74" s="261"/>
      <c r="Q74" s="261"/>
      <c r="R74" s="261"/>
      <c r="S74" s="261"/>
      <c r="AD74" s="193"/>
    </row>
    <row r="75" spans="1:65" ht="15" x14ac:dyDescent="0.25">
      <c r="A75" s="236" t="s">
        <v>270</v>
      </c>
      <c r="B75" s="177"/>
      <c r="C75" s="177"/>
      <c r="D75" s="177"/>
      <c r="E75" s="177"/>
      <c r="F75" s="177"/>
      <c r="G75" s="177"/>
      <c r="H75" s="178"/>
      <c r="I75" s="177"/>
      <c r="J75" s="237"/>
      <c r="K75" s="177"/>
      <c r="L75" s="177"/>
      <c r="M75" s="178"/>
      <c r="N75" s="177"/>
      <c r="O75" s="177"/>
      <c r="P75" s="177"/>
      <c r="Q75" s="178"/>
      <c r="R75" s="177"/>
      <c r="S75" s="177"/>
      <c r="T75" s="178"/>
      <c r="U75" s="178"/>
      <c r="V75" s="262"/>
      <c r="W75" s="177"/>
      <c r="X75" s="177"/>
      <c r="Y75" s="178"/>
      <c r="Z75" s="242"/>
      <c r="AA75" s="242"/>
      <c r="AB75" s="242"/>
      <c r="AC75" s="242"/>
      <c r="AD75" s="242"/>
    </row>
    <row r="76" spans="1:65" x14ac:dyDescent="0.2">
      <c r="A76" s="177" t="s">
        <v>229</v>
      </c>
      <c r="B76" s="177"/>
      <c r="C76" s="177"/>
      <c r="D76" s="177"/>
      <c r="E76" s="177"/>
      <c r="F76" s="177"/>
      <c r="G76" s="177"/>
      <c r="H76" s="178"/>
      <c r="I76" s="177"/>
      <c r="J76" s="237"/>
      <c r="K76" s="177"/>
      <c r="L76" s="263">
        <v>50</v>
      </c>
      <c r="M76" s="264">
        <v>51</v>
      </c>
      <c r="N76" s="263">
        <v>52</v>
      </c>
      <c r="O76" s="263">
        <v>53</v>
      </c>
      <c r="P76" s="182">
        <v>54</v>
      </c>
      <c r="Q76" s="265"/>
      <c r="R76" s="266"/>
      <c r="S76" s="263">
        <v>55</v>
      </c>
      <c r="T76" s="265"/>
      <c r="U76" s="265"/>
      <c r="V76" s="262"/>
      <c r="W76" s="263">
        <v>56</v>
      </c>
      <c r="X76" s="263">
        <v>57</v>
      </c>
      <c r="Y76" s="178"/>
      <c r="Z76" s="242"/>
      <c r="AA76" s="242"/>
      <c r="AB76" s="242"/>
      <c r="AC76" s="242"/>
      <c r="AD76" s="242"/>
    </row>
    <row r="77" spans="1:65" ht="28.5" x14ac:dyDescent="0.2">
      <c r="A77" s="240" t="s">
        <v>148</v>
      </c>
      <c r="B77" s="213" t="s">
        <v>149</v>
      </c>
      <c r="C77" s="213" t="s">
        <v>210</v>
      </c>
      <c r="D77" s="213" t="s">
        <v>150</v>
      </c>
      <c r="E77" s="213" t="s">
        <v>151</v>
      </c>
      <c r="F77" s="213" t="s">
        <v>152</v>
      </c>
      <c r="G77" s="213" t="s">
        <v>153</v>
      </c>
      <c r="H77" s="220"/>
      <c r="I77" s="213" t="s">
        <v>207</v>
      </c>
      <c r="J77" s="257"/>
      <c r="K77" s="213" t="s">
        <v>271</v>
      </c>
      <c r="L77" s="267" t="s">
        <v>272</v>
      </c>
      <c r="M77" s="268" t="s">
        <v>570</v>
      </c>
      <c r="N77" s="269" t="s">
        <v>273</v>
      </c>
      <c r="O77" s="269" t="s">
        <v>274</v>
      </c>
      <c r="P77" s="177" t="s">
        <v>482</v>
      </c>
      <c r="Q77" s="270"/>
      <c r="R77" s="271"/>
      <c r="S77" s="269" t="s">
        <v>275</v>
      </c>
      <c r="T77" s="270"/>
      <c r="U77" s="250"/>
      <c r="V77" s="262"/>
      <c r="W77" s="269" t="s">
        <v>276</v>
      </c>
      <c r="X77" s="269" t="s">
        <v>277</v>
      </c>
      <c r="Y77" s="178"/>
      <c r="Z77" s="242"/>
      <c r="AA77" s="242"/>
      <c r="AB77" s="242"/>
      <c r="AC77" s="242"/>
      <c r="AD77" s="242"/>
    </row>
    <row r="78" spans="1:65" x14ac:dyDescent="0.2">
      <c r="A78" s="171">
        <f>A10</f>
        <v>0</v>
      </c>
      <c r="B78" s="171" t="str">
        <f t="shared" ref="B78:I78" si="10">B10</f>
        <v/>
      </c>
      <c r="C78" s="171">
        <f t="shared" si="10"/>
        <v>0</v>
      </c>
      <c r="D78" s="171">
        <f t="shared" si="10"/>
        <v>0</v>
      </c>
      <c r="E78" s="171">
        <f t="shared" si="10"/>
        <v>0</v>
      </c>
      <c r="F78" s="171">
        <f t="shared" si="10"/>
        <v>0</v>
      </c>
      <c r="G78" s="171" t="str">
        <f t="shared" si="10"/>
        <v/>
      </c>
      <c r="H78" s="178"/>
      <c r="I78" s="171">
        <f t="shared" si="10"/>
        <v>0</v>
      </c>
      <c r="J78" s="237"/>
      <c r="K78" s="171" t="str">
        <f>'All Other Providers'!D9</f>
        <v>Neurology</v>
      </c>
      <c r="L78" s="171">
        <f>'All Other Providers'!D10</f>
        <v>0</v>
      </c>
      <c r="M78" s="171">
        <f>'All Other Providers'!D11</f>
        <v>0</v>
      </c>
      <c r="N78" s="171">
        <f>'All Other Providers'!D12</f>
        <v>0</v>
      </c>
      <c r="O78" s="171">
        <f>'All Other Providers'!D13</f>
        <v>0</v>
      </c>
      <c r="P78" s="171">
        <f>'All Other Providers'!D14</f>
        <v>0</v>
      </c>
      <c r="Q78" s="178"/>
      <c r="R78" s="177"/>
      <c r="S78" s="171">
        <f>'All Other Providers'!D20</f>
        <v>0</v>
      </c>
      <c r="T78" s="178"/>
      <c r="U78" s="178"/>
      <c r="V78" s="262"/>
      <c r="W78" s="171">
        <f>'All Other Providers'!D21</f>
        <v>0</v>
      </c>
      <c r="X78" s="171">
        <f>'All Other Providers'!D22</f>
        <v>0</v>
      </c>
      <c r="Y78" s="178"/>
      <c r="Z78" s="242"/>
      <c r="AA78" s="242"/>
      <c r="AB78" s="242"/>
      <c r="AC78" s="242"/>
      <c r="AD78" s="242"/>
    </row>
    <row r="79" spans="1:65" x14ac:dyDescent="0.2">
      <c r="A79" s="171">
        <f>A10</f>
        <v>0</v>
      </c>
      <c r="B79" s="171" t="str">
        <f t="shared" ref="B79:I79" si="11">B10</f>
        <v/>
      </c>
      <c r="C79" s="171">
        <f t="shared" si="11"/>
        <v>0</v>
      </c>
      <c r="D79" s="171">
        <f t="shared" si="11"/>
        <v>0</v>
      </c>
      <c r="E79" s="171">
        <f t="shared" si="11"/>
        <v>0</v>
      </c>
      <c r="F79" s="171">
        <f t="shared" si="11"/>
        <v>0</v>
      </c>
      <c r="G79" s="171" t="str">
        <f t="shared" si="11"/>
        <v/>
      </c>
      <c r="H79" s="178"/>
      <c r="I79" s="171">
        <f t="shared" si="11"/>
        <v>0</v>
      </c>
      <c r="J79" s="237"/>
      <c r="K79" s="171" t="str">
        <f>'All Other Providers'!E8</f>
        <v>Orthopedic</v>
      </c>
      <c r="L79" s="171">
        <f>'All Other Providers'!E10</f>
        <v>0</v>
      </c>
      <c r="M79" s="171">
        <f>'All Other Providers'!E11</f>
        <v>0</v>
      </c>
      <c r="N79" s="171">
        <f>'All Other Providers'!E12</f>
        <v>0</v>
      </c>
      <c r="O79" s="171">
        <f>'All Other Providers'!E13</f>
        <v>0</v>
      </c>
      <c r="P79" s="171">
        <f>'All Other Providers'!E14</f>
        <v>0</v>
      </c>
      <c r="Q79" s="178"/>
      <c r="R79" s="177"/>
      <c r="S79" s="171">
        <f>'All Other Providers'!E20</f>
        <v>0</v>
      </c>
      <c r="T79" s="178"/>
      <c r="U79" s="178"/>
      <c r="V79" s="262"/>
      <c r="W79" s="171">
        <f>'All Other Providers'!E21</f>
        <v>0</v>
      </c>
      <c r="X79" s="171">
        <f>'All Other Providers'!E22</f>
        <v>0</v>
      </c>
    </row>
    <row r="80" spans="1:65" x14ac:dyDescent="0.2">
      <c r="A80" s="171">
        <f>A10</f>
        <v>0</v>
      </c>
      <c r="B80" s="171" t="str">
        <f t="shared" ref="B80:I80" si="12">B10</f>
        <v/>
      </c>
      <c r="C80" s="171">
        <f t="shared" si="12"/>
        <v>0</v>
      </c>
      <c r="D80" s="171">
        <f t="shared" si="12"/>
        <v>0</v>
      </c>
      <c r="E80" s="171">
        <f t="shared" si="12"/>
        <v>0</v>
      </c>
      <c r="F80" s="171">
        <f t="shared" si="12"/>
        <v>0</v>
      </c>
      <c r="G80" s="171" t="str">
        <f t="shared" si="12"/>
        <v/>
      </c>
      <c r="H80" s="178"/>
      <c r="I80" s="171">
        <f t="shared" si="12"/>
        <v>0</v>
      </c>
      <c r="J80" s="237"/>
      <c r="K80" s="171" t="str">
        <f>'All Other Providers'!F8</f>
        <v>Pain</v>
      </c>
      <c r="L80" s="171">
        <f>'All Other Providers'!F10</f>
        <v>0</v>
      </c>
      <c r="M80" s="171">
        <f>'All Other Providers'!F11</f>
        <v>0</v>
      </c>
      <c r="N80" s="171">
        <f>'All Other Providers'!F12</f>
        <v>0</v>
      </c>
      <c r="O80" s="171">
        <f>'All Other Providers'!F13</f>
        <v>0</v>
      </c>
      <c r="P80" s="171">
        <f>'All Other Providers'!F14</f>
        <v>0</v>
      </c>
      <c r="Q80" s="178"/>
      <c r="R80" s="177"/>
      <c r="S80" s="171">
        <f>'All Other Providers'!F20</f>
        <v>0</v>
      </c>
      <c r="T80" s="178"/>
      <c r="U80" s="178"/>
      <c r="V80" s="262"/>
      <c r="W80" s="171">
        <f>'All Other Providers'!F21</f>
        <v>0</v>
      </c>
      <c r="X80" s="171">
        <f>'All Other Providers'!F22</f>
        <v>0</v>
      </c>
    </row>
    <row r="81" spans="1:43" x14ac:dyDescent="0.2">
      <c r="A81" s="171">
        <f>A10</f>
        <v>0</v>
      </c>
      <c r="B81" s="171" t="str">
        <f t="shared" ref="B81:I81" si="13">B10</f>
        <v/>
      </c>
      <c r="C81" s="171">
        <f t="shared" si="13"/>
        <v>0</v>
      </c>
      <c r="D81" s="171">
        <f t="shared" si="13"/>
        <v>0</v>
      </c>
      <c r="E81" s="171">
        <f t="shared" si="13"/>
        <v>0</v>
      </c>
      <c r="F81" s="171">
        <f t="shared" si="13"/>
        <v>0</v>
      </c>
      <c r="G81" s="171" t="str">
        <f t="shared" si="13"/>
        <v/>
      </c>
      <c r="H81" s="178"/>
      <c r="I81" s="171">
        <f t="shared" si="13"/>
        <v>0</v>
      </c>
      <c r="J81" s="237"/>
      <c r="K81" s="171" t="str">
        <f>'All Other Providers'!G9</f>
        <v>Physiatry</v>
      </c>
      <c r="L81" s="171">
        <f>'All Other Providers'!G10</f>
        <v>0</v>
      </c>
      <c r="M81" s="171">
        <f>'All Other Providers'!G11</f>
        <v>0</v>
      </c>
      <c r="N81" s="171">
        <f>'All Other Providers'!G12</f>
        <v>0</v>
      </c>
      <c r="O81" s="171">
        <f>'All Other Providers'!G13</f>
        <v>0</v>
      </c>
      <c r="P81" s="171">
        <f>'All Other Providers'!G14</f>
        <v>0</v>
      </c>
      <c r="Q81" s="178"/>
      <c r="R81" s="177"/>
      <c r="S81" s="171">
        <f>'All Other Providers'!G20</f>
        <v>0</v>
      </c>
      <c r="T81" s="178"/>
      <c r="U81" s="178"/>
      <c r="V81" s="262"/>
      <c r="W81" s="171">
        <f>'All Other Providers'!G21</f>
        <v>0</v>
      </c>
      <c r="X81" s="171">
        <f>'All Other Providers'!G22</f>
        <v>0</v>
      </c>
    </row>
    <row r="82" spans="1:43" x14ac:dyDescent="0.2">
      <c r="A82" s="171">
        <f>A10</f>
        <v>0</v>
      </c>
      <c r="B82" s="171" t="str">
        <f t="shared" ref="B82:I82" si="14">B10</f>
        <v/>
      </c>
      <c r="C82" s="171">
        <f t="shared" si="14"/>
        <v>0</v>
      </c>
      <c r="D82" s="171">
        <f t="shared" si="14"/>
        <v>0</v>
      </c>
      <c r="E82" s="171">
        <f t="shared" si="14"/>
        <v>0</v>
      </c>
      <c r="F82" s="171">
        <f t="shared" si="14"/>
        <v>0</v>
      </c>
      <c r="G82" s="171" t="str">
        <f t="shared" si="14"/>
        <v/>
      </c>
      <c r="H82" s="178"/>
      <c r="I82" s="171">
        <f t="shared" si="14"/>
        <v>0</v>
      </c>
      <c r="J82" s="237"/>
      <c r="K82" s="171" t="str">
        <f>'All Other Providers'!H7</f>
        <v>Interventional</v>
      </c>
      <c r="L82" s="171">
        <f>'All Other Providers'!H10</f>
        <v>0</v>
      </c>
      <c r="M82" s="171">
        <f>'All Other Providers'!H11</f>
        <v>0</v>
      </c>
      <c r="N82" s="171">
        <f>'All Other Providers'!H12</f>
        <v>0</v>
      </c>
      <c r="O82" s="171">
        <f>'All Other Providers'!H13</f>
        <v>0</v>
      </c>
      <c r="P82" s="171">
        <f>'All Other Providers'!H14</f>
        <v>0</v>
      </c>
      <c r="Q82" s="178"/>
      <c r="R82" s="177"/>
      <c r="S82" s="171">
        <f>'All Other Providers'!H20</f>
        <v>0</v>
      </c>
      <c r="T82" s="178"/>
      <c r="U82" s="178"/>
      <c r="V82" s="262"/>
      <c r="W82" s="171">
        <f>'All Other Providers'!H21</f>
        <v>0</v>
      </c>
      <c r="X82" s="171">
        <f>'All Other Providers'!H22</f>
        <v>0</v>
      </c>
    </row>
    <row r="83" spans="1:43" x14ac:dyDescent="0.2">
      <c r="A83" s="171">
        <f>A10</f>
        <v>0</v>
      </c>
      <c r="B83" s="171" t="str">
        <f t="shared" ref="B83:I83" si="15">B10</f>
        <v/>
      </c>
      <c r="C83" s="171">
        <f t="shared" si="15"/>
        <v>0</v>
      </c>
      <c r="D83" s="171">
        <f t="shared" si="15"/>
        <v>0</v>
      </c>
      <c r="E83" s="171">
        <f t="shared" si="15"/>
        <v>0</v>
      </c>
      <c r="F83" s="171">
        <f t="shared" si="15"/>
        <v>0</v>
      </c>
      <c r="G83" s="171" t="str">
        <f t="shared" si="15"/>
        <v/>
      </c>
      <c r="H83" s="178"/>
      <c r="I83" s="171">
        <f t="shared" si="15"/>
        <v>0</v>
      </c>
      <c r="J83" s="237"/>
      <c r="K83" s="171" t="str">
        <f>'All Other Providers'!I9</f>
        <v>Physicians</v>
      </c>
      <c r="L83" s="171">
        <f>'All Other Providers'!I10</f>
        <v>0</v>
      </c>
      <c r="M83" s="171">
        <f>'All Other Providers'!I11</f>
        <v>0</v>
      </c>
      <c r="N83" s="171">
        <f>'All Other Providers'!I12</f>
        <v>0</v>
      </c>
      <c r="O83" s="171">
        <f>'All Other Providers'!I13</f>
        <v>0</v>
      </c>
      <c r="P83" s="171">
        <f>'All Other Providers'!I14</f>
        <v>0</v>
      </c>
      <c r="Q83" s="178"/>
      <c r="R83" s="177"/>
      <c r="S83" s="171">
        <f>'All Other Providers'!I20</f>
        <v>0</v>
      </c>
      <c r="T83" s="178"/>
      <c r="U83" s="178"/>
      <c r="V83" s="262"/>
      <c r="W83" s="171">
        <f>'All Other Providers'!I21</f>
        <v>0</v>
      </c>
      <c r="X83" s="171">
        <f>'All Other Providers'!I22</f>
        <v>0</v>
      </c>
    </row>
    <row r="84" spans="1:43" x14ac:dyDescent="0.2">
      <c r="A84" s="171">
        <f>A10</f>
        <v>0</v>
      </c>
      <c r="B84" s="171" t="str">
        <f t="shared" ref="B84:I84" si="16">B10</f>
        <v/>
      </c>
      <c r="C84" s="171">
        <f t="shared" si="16"/>
        <v>0</v>
      </c>
      <c r="D84" s="171">
        <f t="shared" si="16"/>
        <v>0</v>
      </c>
      <c r="E84" s="171">
        <f t="shared" si="16"/>
        <v>0</v>
      </c>
      <c r="F84" s="171">
        <f t="shared" si="16"/>
        <v>0</v>
      </c>
      <c r="G84" s="171" t="str">
        <f t="shared" si="16"/>
        <v/>
      </c>
      <c r="H84" s="178"/>
      <c r="I84" s="171">
        <f t="shared" si="16"/>
        <v>0</v>
      </c>
      <c r="J84" s="237"/>
      <c r="K84" s="171" t="str">
        <f>'All Other Providers'!L8</f>
        <v>Physical</v>
      </c>
      <c r="L84" s="171">
        <f>'All Other Providers'!L10</f>
        <v>0</v>
      </c>
      <c r="M84" s="171">
        <f>'All Other Providers'!L11</f>
        <v>0</v>
      </c>
      <c r="N84" s="171">
        <f>'All Other Providers'!L12</f>
        <v>0</v>
      </c>
      <c r="O84" s="171">
        <f>'All Other Providers'!L13</f>
        <v>0</v>
      </c>
      <c r="P84" s="171">
        <f>'All Other Providers'!L14</f>
        <v>0</v>
      </c>
      <c r="Q84" s="178"/>
      <c r="R84" s="177"/>
      <c r="S84" s="171">
        <f>'All Other Providers'!L20</f>
        <v>0</v>
      </c>
      <c r="T84" s="178"/>
      <c r="U84" s="178"/>
      <c r="V84" s="262"/>
      <c r="W84" s="171">
        <f>'All Other Providers'!L21</f>
        <v>0</v>
      </c>
      <c r="X84" s="171">
        <f>'All Other Providers'!L22</f>
        <v>0</v>
      </c>
    </row>
    <row r="85" spans="1:43" x14ac:dyDescent="0.2">
      <c r="A85" s="171">
        <f>A10</f>
        <v>0</v>
      </c>
      <c r="B85" s="171" t="str">
        <f t="shared" ref="B85:I85" si="17">B10</f>
        <v/>
      </c>
      <c r="C85" s="171">
        <f t="shared" si="17"/>
        <v>0</v>
      </c>
      <c r="D85" s="171">
        <f t="shared" si="17"/>
        <v>0</v>
      </c>
      <c r="E85" s="171">
        <f t="shared" si="17"/>
        <v>0</v>
      </c>
      <c r="F85" s="171">
        <f t="shared" si="17"/>
        <v>0</v>
      </c>
      <c r="G85" s="171" t="str">
        <f t="shared" si="17"/>
        <v/>
      </c>
      <c r="H85" s="178"/>
      <c r="I85" s="171">
        <f t="shared" si="17"/>
        <v>0</v>
      </c>
      <c r="J85" s="237"/>
      <c r="K85" s="177"/>
      <c r="L85" s="177"/>
      <c r="M85" s="177"/>
      <c r="N85" s="177"/>
      <c r="O85" s="177"/>
      <c r="P85" s="177"/>
      <c r="Q85" s="178"/>
      <c r="R85" s="177"/>
      <c r="S85" s="177"/>
      <c r="T85" s="178"/>
      <c r="U85" s="178"/>
      <c r="V85" s="262"/>
      <c r="W85" s="177"/>
      <c r="X85" s="177"/>
    </row>
    <row r="86" spans="1:43" x14ac:dyDescent="0.2">
      <c r="A86" s="171">
        <f>A10</f>
        <v>0</v>
      </c>
      <c r="B86" s="171" t="str">
        <f t="shared" ref="B86:I86" si="18">B10</f>
        <v/>
      </c>
      <c r="C86" s="171">
        <f t="shared" si="18"/>
        <v>0</v>
      </c>
      <c r="D86" s="171">
        <f t="shared" si="18"/>
        <v>0</v>
      </c>
      <c r="E86" s="171">
        <f t="shared" si="18"/>
        <v>0</v>
      </c>
      <c r="F86" s="171">
        <f t="shared" si="18"/>
        <v>0</v>
      </c>
      <c r="G86" s="171" t="str">
        <f t="shared" si="18"/>
        <v/>
      </c>
      <c r="H86" s="178"/>
      <c r="I86" s="171">
        <f t="shared" si="18"/>
        <v>0</v>
      </c>
      <c r="J86" s="237"/>
      <c r="K86" s="177"/>
      <c r="L86" s="177"/>
      <c r="M86" s="177"/>
      <c r="N86" s="177"/>
      <c r="O86" s="177"/>
      <c r="P86" s="177"/>
      <c r="Q86" s="178"/>
      <c r="R86" s="177"/>
      <c r="S86" s="177"/>
      <c r="T86" s="178"/>
      <c r="U86" s="178"/>
      <c r="V86" s="262"/>
      <c r="W86" s="177"/>
      <c r="X86" s="177"/>
    </row>
    <row r="87" spans="1:43" x14ac:dyDescent="0.2">
      <c r="A87" s="171">
        <f>A10</f>
        <v>0</v>
      </c>
      <c r="B87" s="171" t="str">
        <f t="shared" ref="B87:I87" si="19">B10</f>
        <v/>
      </c>
      <c r="C87" s="171">
        <f t="shared" si="19"/>
        <v>0</v>
      </c>
      <c r="D87" s="171">
        <f t="shared" si="19"/>
        <v>0</v>
      </c>
      <c r="E87" s="171">
        <f t="shared" si="19"/>
        <v>0</v>
      </c>
      <c r="F87" s="171">
        <f t="shared" si="19"/>
        <v>0</v>
      </c>
      <c r="G87" s="171" t="str">
        <f t="shared" si="19"/>
        <v/>
      </c>
      <c r="H87" s="178"/>
      <c r="I87" s="171">
        <f t="shared" si="19"/>
        <v>0</v>
      </c>
      <c r="J87" s="237"/>
      <c r="K87" s="171" t="str">
        <f>'All Other Providers'!M9</f>
        <v>Other</v>
      </c>
      <c r="L87" s="171">
        <f>'All Other Providers'!M10</f>
        <v>0</v>
      </c>
      <c r="M87" s="171">
        <f>'All Other Providers'!M11</f>
        <v>0</v>
      </c>
      <c r="N87" s="171">
        <f>'All Other Providers'!M12</f>
        <v>0</v>
      </c>
      <c r="O87" s="171">
        <f>'All Other Providers'!M13</f>
        <v>0</v>
      </c>
      <c r="P87" s="171">
        <f>'All Other Providers'!M14</f>
        <v>0</v>
      </c>
      <c r="Q87" s="178"/>
      <c r="R87" s="177"/>
      <c r="S87" s="171">
        <f>'All Other Providers'!M20</f>
        <v>0</v>
      </c>
      <c r="T87" s="178"/>
      <c r="U87" s="178"/>
      <c r="V87" s="262"/>
      <c r="W87" s="171">
        <f>'All Other Providers'!M21</f>
        <v>0</v>
      </c>
      <c r="X87" s="171">
        <f>'All Other Providers'!M22</f>
        <v>0</v>
      </c>
    </row>
    <row r="88" spans="1:43" x14ac:dyDescent="0.2">
      <c r="A88" s="171">
        <f t="shared" ref="A88:I88" si="20">A10</f>
        <v>0</v>
      </c>
      <c r="B88" s="171" t="str">
        <f t="shared" si="20"/>
        <v/>
      </c>
      <c r="C88" s="171">
        <f t="shared" si="20"/>
        <v>0</v>
      </c>
      <c r="D88" s="171">
        <f t="shared" si="20"/>
        <v>0</v>
      </c>
      <c r="E88" s="171">
        <f t="shared" si="20"/>
        <v>0</v>
      </c>
      <c r="F88" s="171">
        <f t="shared" si="20"/>
        <v>0</v>
      </c>
      <c r="G88" s="171" t="str">
        <f t="shared" si="20"/>
        <v/>
      </c>
      <c r="H88" s="178"/>
      <c r="I88" s="171">
        <f t="shared" si="20"/>
        <v>0</v>
      </c>
      <c r="J88" s="237"/>
      <c r="K88" s="171" t="str">
        <f>'All Other Providers'!J9</f>
        <v>Neurosurgeon</v>
      </c>
      <c r="L88" s="171">
        <f>'All Other Providers'!J10</f>
        <v>0</v>
      </c>
      <c r="M88" s="171">
        <f>'All Other Providers'!J11</f>
        <v>0</v>
      </c>
      <c r="N88" s="171">
        <f>'All Other Providers'!J12</f>
        <v>0</v>
      </c>
      <c r="O88" s="171">
        <f>'All Other Providers'!J13</f>
        <v>0</v>
      </c>
      <c r="P88" s="171">
        <f>'All Other Providers'!J14</f>
        <v>0</v>
      </c>
      <c r="Q88" s="178"/>
      <c r="R88" s="177"/>
      <c r="S88" s="171">
        <f>'All Other Providers'!J20</f>
        <v>0</v>
      </c>
      <c r="T88" s="178"/>
      <c r="U88" s="178"/>
      <c r="V88" s="262"/>
      <c r="W88" s="171">
        <f>'All Other Providers'!J21</f>
        <v>0</v>
      </c>
      <c r="X88" s="171">
        <f>'All Other Providers'!J22</f>
        <v>0</v>
      </c>
    </row>
    <row r="89" spans="1:43" x14ac:dyDescent="0.2">
      <c r="A89" s="171">
        <f t="shared" ref="A89:I89" si="21">A10</f>
        <v>0</v>
      </c>
      <c r="B89" s="171" t="str">
        <f t="shared" si="21"/>
        <v/>
      </c>
      <c r="C89" s="171">
        <f t="shared" si="21"/>
        <v>0</v>
      </c>
      <c r="D89" s="171">
        <f t="shared" si="21"/>
        <v>0</v>
      </c>
      <c r="E89" s="171">
        <f t="shared" si="21"/>
        <v>0</v>
      </c>
      <c r="F89" s="171">
        <f t="shared" si="21"/>
        <v>0</v>
      </c>
      <c r="G89" s="171" t="str">
        <f t="shared" si="21"/>
        <v/>
      </c>
      <c r="H89" s="178"/>
      <c r="I89" s="171">
        <f t="shared" si="21"/>
        <v>0</v>
      </c>
      <c r="J89" s="237"/>
      <c r="K89" s="171" t="str">
        <f>+'All Other Providers'!K8</f>
        <v>Neurocritical</v>
      </c>
      <c r="L89" s="171">
        <f>+'All Other Providers'!K10</f>
        <v>0</v>
      </c>
      <c r="M89" s="171">
        <f>+'All Other Providers'!K11</f>
        <v>0</v>
      </c>
      <c r="N89" s="171">
        <f>+'All Other Providers'!K12</f>
        <v>0</v>
      </c>
      <c r="O89" s="171">
        <f>+'All Other Providers'!K13</f>
        <v>0</v>
      </c>
      <c r="P89" s="171">
        <f>+'All Other Providers'!K14</f>
        <v>0</v>
      </c>
      <c r="Q89" s="178"/>
      <c r="R89" s="177"/>
      <c r="S89" s="171">
        <f>+'All Other Providers'!K20</f>
        <v>0</v>
      </c>
      <c r="T89" s="178"/>
      <c r="U89" s="178"/>
      <c r="V89" s="262"/>
      <c r="W89" s="171">
        <f>+'All Other Providers'!K21</f>
        <v>0</v>
      </c>
      <c r="X89" s="171">
        <f>+'All Other Providers'!K22</f>
        <v>0</v>
      </c>
    </row>
    <row r="90" spans="1:43" ht="13.5" customHeight="1" x14ac:dyDescent="0.2"/>
    <row r="93" spans="1:43" ht="15" x14ac:dyDescent="0.25">
      <c r="A93" s="236" t="s">
        <v>290</v>
      </c>
      <c r="B93" s="177"/>
      <c r="C93" s="177"/>
      <c r="D93" s="177"/>
      <c r="E93" s="177"/>
      <c r="F93" s="177"/>
      <c r="G93" s="177"/>
      <c r="H93" s="178"/>
      <c r="I93" s="177"/>
      <c r="J93" s="23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8"/>
      <c r="AQ93" s="177"/>
    </row>
    <row r="94" spans="1:43" x14ac:dyDescent="0.2">
      <c r="A94" s="272" t="s">
        <v>229</v>
      </c>
      <c r="B94" s="272"/>
      <c r="C94" s="272"/>
      <c r="D94" s="272"/>
      <c r="E94" s="272"/>
      <c r="F94" s="272"/>
      <c r="G94" s="272"/>
      <c r="H94" s="273"/>
      <c r="I94" s="272"/>
      <c r="J94" s="274"/>
      <c r="K94" s="362" t="s">
        <v>114</v>
      </c>
      <c r="L94" s="363"/>
      <c r="M94" s="363"/>
      <c r="N94" s="364"/>
      <c r="O94" s="362" t="s">
        <v>115</v>
      </c>
      <c r="P94" s="363"/>
      <c r="Q94" s="363"/>
      <c r="R94" s="363"/>
      <c r="S94" s="363"/>
      <c r="T94" s="363"/>
      <c r="U94" s="363"/>
      <c r="V94" s="363"/>
      <c r="W94" s="363"/>
      <c r="X94" s="364"/>
      <c r="Y94" s="362" t="s">
        <v>122</v>
      </c>
      <c r="Z94" s="363"/>
      <c r="AA94" s="362" t="s">
        <v>435</v>
      </c>
      <c r="AB94" s="363"/>
      <c r="AC94" s="363"/>
      <c r="AD94" s="363"/>
      <c r="AE94" s="363"/>
      <c r="AF94" s="363"/>
      <c r="AG94" s="363"/>
      <c r="AH94" s="363"/>
      <c r="AI94" s="363"/>
      <c r="AJ94" s="363"/>
      <c r="AK94" s="364"/>
      <c r="AL94" s="350" t="s">
        <v>435</v>
      </c>
      <c r="AM94" s="351"/>
      <c r="AN94" s="351"/>
      <c r="AO94" s="352"/>
      <c r="AP94" s="183" t="s">
        <v>600</v>
      </c>
      <c r="AQ94" s="182" t="s">
        <v>617</v>
      </c>
    </row>
    <row r="95" spans="1:43" ht="57" x14ac:dyDescent="0.2">
      <c r="A95" s="275" t="s">
        <v>148</v>
      </c>
      <c r="B95" s="276" t="s">
        <v>149</v>
      </c>
      <c r="C95" s="276" t="s">
        <v>210</v>
      </c>
      <c r="D95" s="276" t="s">
        <v>150</v>
      </c>
      <c r="E95" s="276" t="s">
        <v>151</v>
      </c>
      <c r="F95" s="276" t="s">
        <v>152</v>
      </c>
      <c r="G95" s="272" t="s">
        <v>153</v>
      </c>
      <c r="H95" s="277"/>
      <c r="I95" s="276" t="s">
        <v>207</v>
      </c>
      <c r="J95" s="278"/>
      <c r="K95" s="279" t="s">
        <v>278</v>
      </c>
      <c r="L95" s="279" t="s">
        <v>279</v>
      </c>
      <c r="M95" s="279" t="s">
        <v>280</v>
      </c>
      <c r="N95" s="279" t="s">
        <v>281</v>
      </c>
      <c r="O95" s="213" t="str">
        <f>Academic!C23</f>
        <v>General Support</v>
      </c>
      <c r="P95" s="213" t="str">
        <f>Academic!C24</f>
        <v>Uncompensated Care</v>
      </c>
      <c r="Q95" s="213" t="str">
        <f>Academic!C25</f>
        <v>Administrative Support</v>
      </c>
      <c r="R95" s="279" t="s">
        <v>282</v>
      </c>
      <c r="S95" s="279" t="s">
        <v>283</v>
      </c>
      <c r="T95" s="279" t="s">
        <v>506</v>
      </c>
      <c r="U95" s="279" t="s">
        <v>284</v>
      </c>
      <c r="V95" s="279" t="s">
        <v>285</v>
      </c>
      <c r="W95" s="279" t="s">
        <v>286</v>
      </c>
      <c r="X95" s="279" t="s">
        <v>287</v>
      </c>
      <c r="Y95" s="279" t="s">
        <v>288</v>
      </c>
      <c r="Z95" s="279" t="s">
        <v>289</v>
      </c>
      <c r="AA95" s="279" t="str">
        <f>Academic!C23</f>
        <v>General Support</v>
      </c>
      <c r="AB95" s="279"/>
      <c r="AC95" s="279" t="str">
        <f>Academic!C24</f>
        <v>Uncompensated Care</v>
      </c>
      <c r="AD95" s="279" t="str">
        <f>Academic!C25</f>
        <v>Administrative Support</v>
      </c>
      <c r="AE95" s="279" t="s">
        <v>282</v>
      </c>
      <c r="AF95" s="279" t="s">
        <v>283</v>
      </c>
      <c r="AG95" s="279" t="s">
        <v>506</v>
      </c>
      <c r="AH95" s="279" t="s">
        <v>284</v>
      </c>
      <c r="AI95" s="279" t="s">
        <v>285</v>
      </c>
      <c r="AJ95" s="279" t="s">
        <v>286</v>
      </c>
      <c r="AK95" s="279" t="s">
        <v>287</v>
      </c>
      <c r="AL95" s="213" t="s">
        <v>521</v>
      </c>
      <c r="AM95" s="213" t="s">
        <v>522</v>
      </c>
      <c r="AN95" s="213" t="s">
        <v>523</v>
      </c>
      <c r="AO95" s="213" t="s">
        <v>524</v>
      </c>
      <c r="AP95" s="220" t="s">
        <v>606</v>
      </c>
      <c r="AQ95" s="213" t="s">
        <v>638</v>
      </c>
    </row>
    <row r="96" spans="1:43" x14ac:dyDescent="0.2">
      <c r="A96" s="171">
        <f>A10</f>
        <v>0</v>
      </c>
      <c r="B96" s="171" t="str">
        <f t="shared" ref="B96:I96" si="22">B10</f>
        <v/>
      </c>
      <c r="C96" s="171">
        <f t="shared" si="22"/>
        <v>0</v>
      </c>
      <c r="D96" s="171">
        <f t="shared" si="22"/>
        <v>0</v>
      </c>
      <c r="E96" s="171">
        <f t="shared" si="22"/>
        <v>0</v>
      </c>
      <c r="F96" s="171">
        <f t="shared" si="22"/>
        <v>0</v>
      </c>
      <c r="G96" s="171" t="str">
        <f t="shared" si="22"/>
        <v/>
      </c>
      <c r="H96" s="178"/>
      <c r="I96" s="171">
        <f t="shared" si="22"/>
        <v>0</v>
      </c>
      <c r="K96" s="234">
        <f>Academic!E9</f>
        <v>0</v>
      </c>
      <c r="L96" s="234">
        <f>Academic!E10</f>
        <v>0</v>
      </c>
      <c r="M96" s="234">
        <f>Academic!E11</f>
        <v>0</v>
      </c>
      <c r="N96" s="234">
        <f>Academic!E12</f>
        <v>0</v>
      </c>
      <c r="O96" s="171">
        <f>Academic!E23</f>
        <v>0</v>
      </c>
      <c r="P96" s="171">
        <f>Academic!E24</f>
        <v>0</v>
      </c>
      <c r="Q96" s="193">
        <f>Academic!E25</f>
        <v>0</v>
      </c>
      <c r="R96" s="171">
        <f>Academic!E26</f>
        <v>0</v>
      </c>
      <c r="S96" s="171">
        <f>Academic!E27</f>
        <v>0</v>
      </c>
      <c r="T96" s="171">
        <f>Academic!F27</f>
        <v>0</v>
      </c>
      <c r="U96" s="171">
        <f>Academic!E28</f>
        <v>0</v>
      </c>
      <c r="V96" s="171">
        <f>Academic!E29</f>
        <v>0</v>
      </c>
      <c r="W96" s="171">
        <f>Academic!E30</f>
        <v>0</v>
      </c>
      <c r="X96" s="171">
        <f>Academic!E32</f>
        <v>0</v>
      </c>
      <c r="Y96" s="230">
        <f>Academic!E40</f>
        <v>0</v>
      </c>
      <c r="Z96" s="234">
        <f>Academic!E42</f>
        <v>0</v>
      </c>
      <c r="AA96" s="234">
        <f>Academic!H23</f>
        <v>0</v>
      </c>
      <c r="AB96" s="280"/>
      <c r="AC96" s="171">
        <f>Academic!H24</f>
        <v>0</v>
      </c>
      <c r="AD96" s="171">
        <f>Academic!H25</f>
        <v>0</v>
      </c>
      <c r="AE96" s="171">
        <f>Academic!H26</f>
        <v>0</v>
      </c>
      <c r="AF96" s="171">
        <f>Academic!H27</f>
        <v>0</v>
      </c>
      <c r="AG96" s="171">
        <f>Academic!I27</f>
        <v>0</v>
      </c>
      <c r="AH96" s="171">
        <f>Academic!H28</f>
        <v>0</v>
      </c>
      <c r="AI96" s="171">
        <f>Academic!H29</f>
        <v>0</v>
      </c>
      <c r="AJ96" s="171">
        <f>Academic!H30</f>
        <v>0</v>
      </c>
      <c r="AK96" s="171">
        <f>Academic!H32</f>
        <v>0</v>
      </c>
      <c r="AL96" s="281">
        <f>Academic!E48</f>
        <v>0</v>
      </c>
      <c r="AM96" s="281">
        <f>Academic!E49</f>
        <v>0</v>
      </c>
      <c r="AN96" s="311">
        <f>Academic!H48</f>
        <v>0</v>
      </c>
      <c r="AO96" s="311">
        <f>Academic!H49</f>
        <v>0</v>
      </c>
      <c r="AP96" s="171">
        <f>+Academic!E52</f>
        <v>0</v>
      </c>
      <c r="AQ96" s="171">
        <f>+Academic!E54</f>
        <v>0</v>
      </c>
    </row>
    <row r="99" spans="1:36" ht="15" x14ac:dyDescent="0.25">
      <c r="A99" s="236" t="s">
        <v>295</v>
      </c>
      <c r="B99" s="177"/>
      <c r="C99" s="177"/>
      <c r="D99" s="177"/>
      <c r="E99" s="177"/>
      <c r="F99" s="177"/>
      <c r="G99" s="177"/>
      <c r="H99" s="178"/>
      <c r="I99" s="177"/>
      <c r="J99" s="237"/>
      <c r="K99" s="178"/>
      <c r="L99" s="178"/>
      <c r="M99" s="178"/>
      <c r="N99" s="177"/>
      <c r="O99" s="177"/>
      <c r="P99" s="177"/>
      <c r="Q99" s="177"/>
      <c r="R99" s="177" t="s">
        <v>452</v>
      </c>
      <c r="S99" s="177"/>
      <c r="T99" s="177"/>
      <c r="U99" s="177"/>
      <c r="V99" s="177"/>
      <c r="W99" s="177"/>
      <c r="X99" s="177"/>
      <c r="Y99" s="177"/>
      <c r="Z99" s="177"/>
      <c r="AA99" s="177"/>
      <c r="AB99" s="178"/>
      <c r="AC99" s="178"/>
      <c r="AD99" s="177"/>
      <c r="AE99" s="177"/>
      <c r="AF99" s="177"/>
      <c r="AG99" s="177"/>
      <c r="AH99" s="177"/>
      <c r="AI99" s="177"/>
      <c r="AJ99" s="178"/>
    </row>
    <row r="100" spans="1:36" x14ac:dyDescent="0.2">
      <c r="A100" s="282" t="s">
        <v>229</v>
      </c>
      <c r="B100" s="282"/>
      <c r="C100" s="282"/>
      <c r="D100" s="282"/>
      <c r="E100" s="282"/>
      <c r="F100" s="282"/>
      <c r="G100" s="283"/>
      <c r="H100" s="284"/>
      <c r="I100" s="282"/>
      <c r="J100" s="285"/>
      <c r="K100" s="286" t="s">
        <v>782</v>
      </c>
      <c r="L100" s="286" t="s">
        <v>782</v>
      </c>
      <c r="M100" s="286" t="s">
        <v>783</v>
      </c>
      <c r="N100" s="287" t="s">
        <v>143</v>
      </c>
      <c r="O100" s="287" t="s">
        <v>144</v>
      </c>
      <c r="P100" s="287" t="s">
        <v>872</v>
      </c>
      <c r="Q100" s="365" t="s">
        <v>145</v>
      </c>
      <c r="R100" s="366"/>
      <c r="S100" s="366"/>
      <c r="T100" s="366"/>
      <c r="U100" s="366"/>
      <c r="V100" s="366"/>
      <c r="W100" s="366"/>
      <c r="X100" s="366"/>
      <c r="Y100" s="367"/>
      <c r="Z100" s="287" t="s">
        <v>146</v>
      </c>
      <c r="AA100" s="287" t="s">
        <v>877</v>
      </c>
      <c r="AB100" s="288" t="s">
        <v>874</v>
      </c>
      <c r="AC100" s="289" t="s">
        <v>875</v>
      </c>
      <c r="AD100" s="290" t="s">
        <v>876</v>
      </c>
      <c r="AE100" s="291"/>
      <c r="AF100" s="290" t="s">
        <v>403</v>
      </c>
      <c r="AG100" s="292" t="s">
        <v>404</v>
      </c>
      <c r="AH100" s="287" t="s">
        <v>405</v>
      </c>
      <c r="AI100" s="290" t="s">
        <v>408</v>
      </c>
      <c r="AJ100" s="288" t="s">
        <v>601</v>
      </c>
    </row>
    <row r="101" spans="1:36" ht="57" x14ac:dyDescent="0.2">
      <c r="A101" s="293" t="s">
        <v>148</v>
      </c>
      <c r="B101" s="294" t="s">
        <v>149</v>
      </c>
      <c r="C101" s="294" t="s">
        <v>210</v>
      </c>
      <c r="D101" s="294" t="s">
        <v>150</v>
      </c>
      <c r="E101" s="294" t="s">
        <v>151</v>
      </c>
      <c r="F101" s="294" t="s">
        <v>152</v>
      </c>
      <c r="G101" s="294" t="s">
        <v>153</v>
      </c>
      <c r="H101" s="295"/>
      <c r="I101" s="294" t="s">
        <v>207</v>
      </c>
      <c r="J101" s="296"/>
      <c r="K101" s="297" t="s">
        <v>862</v>
      </c>
      <c r="L101" s="297" t="s">
        <v>866</v>
      </c>
      <c r="M101" s="297" t="s">
        <v>863</v>
      </c>
      <c r="N101" s="298" t="s">
        <v>291</v>
      </c>
      <c r="O101" s="298" t="s">
        <v>292</v>
      </c>
      <c r="P101" s="213" t="s">
        <v>401</v>
      </c>
      <c r="Q101" s="298" t="s">
        <v>453</v>
      </c>
      <c r="R101" s="298" t="s">
        <v>454</v>
      </c>
      <c r="S101" s="213" t="s">
        <v>460</v>
      </c>
      <c r="T101" s="298" t="s">
        <v>130</v>
      </c>
      <c r="U101" s="298" t="s">
        <v>233</v>
      </c>
      <c r="V101" s="298" t="s">
        <v>358</v>
      </c>
      <c r="W101" s="298" t="s">
        <v>455</v>
      </c>
      <c r="X101" s="298" t="s">
        <v>456</v>
      </c>
      <c r="Y101" s="298" t="s">
        <v>61</v>
      </c>
      <c r="Z101" s="298" t="s">
        <v>293</v>
      </c>
      <c r="AA101" s="298" t="s">
        <v>402</v>
      </c>
      <c r="AB101" s="299" t="s">
        <v>788</v>
      </c>
      <c r="AC101" s="299" t="s">
        <v>789</v>
      </c>
      <c r="AD101" s="298" t="s">
        <v>294</v>
      </c>
      <c r="AE101" s="298"/>
      <c r="AF101" s="298" t="s">
        <v>406</v>
      </c>
      <c r="AG101" s="298" t="s">
        <v>457</v>
      </c>
      <c r="AH101" s="213" t="s">
        <v>407</v>
      </c>
      <c r="AI101" s="213" t="s">
        <v>451</v>
      </c>
      <c r="AJ101" s="220" t="s">
        <v>612</v>
      </c>
    </row>
    <row r="102" spans="1:36" x14ac:dyDescent="0.2">
      <c r="A102" s="171">
        <f>$A$10</f>
        <v>0</v>
      </c>
      <c r="B102" s="171" t="str">
        <f>$B$10</f>
        <v/>
      </c>
      <c r="C102" s="171">
        <f>$C$10</f>
        <v>0</v>
      </c>
      <c r="D102" s="171">
        <f>$D$10</f>
        <v>0</v>
      </c>
      <c r="E102" s="171">
        <f>$E$10</f>
        <v>0</v>
      </c>
      <c r="F102" s="171">
        <f>$F$10</f>
        <v>0</v>
      </c>
      <c r="G102" s="171" t="str">
        <f>$G$10</f>
        <v/>
      </c>
      <c r="H102" s="178"/>
      <c r="I102" s="171">
        <f>$I$10</f>
        <v>0</v>
      </c>
      <c r="J102" s="237"/>
      <c r="K102" s="171">
        <f>'Call Pay'!$G$8</f>
        <v>0</v>
      </c>
      <c r="L102" s="171">
        <f>'Call Pay'!$G$11</f>
        <v>0</v>
      </c>
      <c r="M102" s="171">
        <f>+'Call Pay'!$G$16</f>
        <v>0</v>
      </c>
      <c r="N102" s="171">
        <f>'Call Pay'!D22</f>
        <v>0</v>
      </c>
      <c r="O102" s="171">
        <f>'Call Pay'!D24</f>
        <v>0</v>
      </c>
      <c r="P102" s="171">
        <f>'Call Pay'!D26</f>
        <v>0</v>
      </c>
      <c r="Q102" s="300">
        <f>'Call Pay'!$D29</f>
        <v>0</v>
      </c>
      <c r="R102" s="300">
        <f>'Call Pay'!$D30</f>
        <v>0</v>
      </c>
      <c r="S102" s="300">
        <f>'Call Pay'!$D31</f>
        <v>0</v>
      </c>
      <c r="T102" s="300">
        <f>'Call Pay'!$D33</f>
        <v>0</v>
      </c>
      <c r="U102" s="300">
        <f>'Call Pay'!$D34</f>
        <v>0</v>
      </c>
      <c r="V102" s="300">
        <f>'Call Pay'!$D35</f>
        <v>0</v>
      </c>
      <c r="W102" s="300">
        <f>'Call Pay'!$D36</f>
        <v>0</v>
      </c>
      <c r="X102" s="300">
        <f>'Call Pay'!$D37</f>
        <v>0</v>
      </c>
      <c r="Y102" s="300">
        <f>'Call Pay'!$D38</f>
        <v>0</v>
      </c>
      <c r="Z102" s="300">
        <f>'Call Pay'!$D39</f>
        <v>0</v>
      </c>
      <c r="AA102" s="171">
        <f>'Call Pay'!D41</f>
        <v>0</v>
      </c>
      <c r="AB102" s="171">
        <f>'Call Pay'!D43</f>
        <v>0</v>
      </c>
      <c r="AC102" s="171">
        <f>'Call Pay'!D$45</f>
        <v>0</v>
      </c>
      <c r="AD102" s="171">
        <f>'Call Pay'!D47</f>
        <v>0</v>
      </c>
      <c r="AE102" s="177"/>
      <c r="AF102" s="171">
        <f>'Call Pay'!D$49</f>
        <v>0</v>
      </c>
      <c r="AG102" s="300">
        <f>'Call Pay'!$D51</f>
        <v>0</v>
      </c>
      <c r="AH102" s="171">
        <f>'Call Pay'!D$53</f>
        <v>0</v>
      </c>
      <c r="AI102" s="171">
        <f>'Call Pay'!D$55</f>
        <v>0</v>
      </c>
      <c r="AJ102" s="171">
        <f>'Call Pay'!D$58</f>
        <v>0</v>
      </c>
    </row>
    <row r="103" spans="1:36" x14ac:dyDescent="0.2">
      <c r="A103" s="171">
        <f t="shared" ref="A103:A111" si="23">$A$10</f>
        <v>0</v>
      </c>
      <c r="B103" s="171" t="str">
        <f t="shared" ref="B103:B111" si="24">$B$10</f>
        <v/>
      </c>
      <c r="C103" s="171">
        <f t="shared" ref="C103:C111" si="25">$C$10</f>
        <v>0</v>
      </c>
      <c r="D103" s="171">
        <f t="shared" ref="D103:D111" si="26">$D$10</f>
        <v>0</v>
      </c>
      <c r="E103" s="171">
        <f t="shared" ref="E103:E111" si="27">$E$10</f>
        <v>0</v>
      </c>
      <c r="F103" s="171">
        <f t="shared" ref="F103:F111" si="28">$F$10</f>
        <v>0</v>
      </c>
      <c r="G103" s="171" t="str">
        <f t="shared" ref="G103:G111" si="29">$G$10</f>
        <v/>
      </c>
      <c r="H103" s="178"/>
      <c r="I103" s="171">
        <f t="shared" ref="I103:I111" si="30">$I$10</f>
        <v>0</v>
      </c>
      <c r="J103" s="237"/>
      <c r="K103" s="171">
        <f>'Call Pay'!$G$8</f>
        <v>0</v>
      </c>
      <c r="L103" s="171">
        <f>'Call Pay'!$G$11</f>
        <v>0</v>
      </c>
      <c r="M103" s="171">
        <f>+'Call Pay'!$G$16</f>
        <v>0</v>
      </c>
      <c r="N103" s="171">
        <f>'Call Pay'!E22</f>
        <v>0</v>
      </c>
      <c r="O103" s="171">
        <f>'Call Pay'!E24</f>
        <v>0</v>
      </c>
      <c r="P103" s="171">
        <f>'Call Pay'!E26</f>
        <v>0</v>
      </c>
      <c r="Q103" s="300">
        <f>'Call Pay'!$E29</f>
        <v>0</v>
      </c>
      <c r="R103" s="300">
        <f>'Call Pay'!$E30</f>
        <v>0</v>
      </c>
      <c r="S103" s="300">
        <f>'Call Pay'!$E31</f>
        <v>0</v>
      </c>
      <c r="T103" s="300">
        <f>'Call Pay'!$E33</f>
        <v>0</v>
      </c>
      <c r="U103" s="300">
        <f>'Call Pay'!$E34</f>
        <v>0</v>
      </c>
      <c r="V103" s="300">
        <f>'Call Pay'!$E35</f>
        <v>0</v>
      </c>
      <c r="W103" s="300">
        <f>'Call Pay'!$E36</f>
        <v>0</v>
      </c>
      <c r="X103" s="300">
        <f>'Call Pay'!$E37</f>
        <v>0</v>
      </c>
      <c r="Y103" s="300">
        <f>'Call Pay'!$E38</f>
        <v>0</v>
      </c>
      <c r="Z103" s="300">
        <f>'Call Pay'!$E39</f>
        <v>0</v>
      </c>
      <c r="AA103" s="171">
        <f>'Call Pay'!E41</f>
        <v>0</v>
      </c>
      <c r="AB103" s="171">
        <f>'Call Pay'!E43</f>
        <v>0</v>
      </c>
      <c r="AC103" s="171">
        <f>'Call Pay'!E$45</f>
        <v>0</v>
      </c>
      <c r="AD103" s="171">
        <f>'Call Pay'!E47</f>
        <v>0</v>
      </c>
      <c r="AE103" s="177"/>
      <c r="AF103" s="171">
        <f>'Call Pay'!E$49</f>
        <v>0</v>
      </c>
      <c r="AG103" s="300">
        <f>'Call Pay'!$E51</f>
        <v>0</v>
      </c>
      <c r="AH103" s="171">
        <f>'Call Pay'!E$53</f>
        <v>0</v>
      </c>
      <c r="AI103" s="171">
        <f>'Call Pay'!E$55</f>
        <v>0</v>
      </c>
      <c r="AJ103" s="171">
        <f>'Call Pay'!E$58</f>
        <v>0</v>
      </c>
    </row>
    <row r="104" spans="1:36" x14ac:dyDescent="0.2">
      <c r="A104" s="171">
        <f t="shared" si="23"/>
        <v>0</v>
      </c>
      <c r="B104" s="171" t="str">
        <f t="shared" si="24"/>
        <v/>
      </c>
      <c r="C104" s="171">
        <f t="shared" si="25"/>
        <v>0</v>
      </c>
      <c r="D104" s="171">
        <f t="shared" si="26"/>
        <v>0</v>
      </c>
      <c r="E104" s="171">
        <f t="shared" si="27"/>
        <v>0</v>
      </c>
      <c r="F104" s="171">
        <f t="shared" si="28"/>
        <v>0</v>
      </c>
      <c r="G104" s="171" t="str">
        <f t="shared" si="29"/>
        <v/>
      </c>
      <c r="H104" s="178"/>
      <c r="I104" s="171">
        <f t="shared" si="30"/>
        <v>0</v>
      </c>
      <c r="J104" s="237"/>
      <c r="K104" s="171">
        <f>'Call Pay'!$G$8</f>
        <v>0</v>
      </c>
      <c r="L104" s="171">
        <f>'Call Pay'!$G$11</f>
        <v>0</v>
      </c>
      <c r="M104" s="171">
        <f>+'Call Pay'!$G$16</f>
        <v>0</v>
      </c>
      <c r="N104" s="171">
        <f>'Call Pay'!F22</f>
        <v>0</v>
      </c>
      <c r="O104" s="171">
        <f>'Call Pay'!F24</f>
        <v>0</v>
      </c>
      <c r="P104" s="171">
        <f>'Call Pay'!F26</f>
        <v>0</v>
      </c>
      <c r="Q104" s="300">
        <f>'Call Pay'!$F29</f>
        <v>0</v>
      </c>
      <c r="R104" s="300">
        <f>'Call Pay'!$F30</f>
        <v>0</v>
      </c>
      <c r="S104" s="300">
        <f>'Call Pay'!$F31</f>
        <v>0</v>
      </c>
      <c r="T104" s="300">
        <f>'Call Pay'!$F33</f>
        <v>0</v>
      </c>
      <c r="U104" s="300">
        <f>'Call Pay'!$F34</f>
        <v>0</v>
      </c>
      <c r="V104" s="300">
        <f>'Call Pay'!$F35</f>
        <v>0</v>
      </c>
      <c r="W104" s="300">
        <f>'Call Pay'!$F36</f>
        <v>0</v>
      </c>
      <c r="X104" s="300">
        <f>'Call Pay'!$F37</f>
        <v>0</v>
      </c>
      <c r="Y104" s="300">
        <f>'Call Pay'!$F38</f>
        <v>0</v>
      </c>
      <c r="Z104" s="300">
        <f>'Call Pay'!$F39</f>
        <v>0</v>
      </c>
      <c r="AA104" s="171">
        <f>'Call Pay'!F41</f>
        <v>0</v>
      </c>
      <c r="AB104" s="171">
        <f>'Call Pay'!F43</f>
        <v>0</v>
      </c>
      <c r="AC104" s="171">
        <f>'Call Pay'!F$45</f>
        <v>0</v>
      </c>
      <c r="AD104" s="171">
        <f>'Call Pay'!F47</f>
        <v>0</v>
      </c>
      <c r="AE104" s="177"/>
      <c r="AF104" s="171">
        <f>'Call Pay'!F$49</f>
        <v>0</v>
      </c>
      <c r="AG104" s="300">
        <f>'Call Pay'!$F51</f>
        <v>0</v>
      </c>
      <c r="AH104" s="171">
        <f>'Call Pay'!F$53</f>
        <v>0</v>
      </c>
      <c r="AI104" s="171">
        <f>'Call Pay'!F$55</f>
        <v>0</v>
      </c>
      <c r="AJ104" s="171">
        <f>'Call Pay'!F$58</f>
        <v>0</v>
      </c>
    </row>
    <row r="105" spans="1:36" x14ac:dyDescent="0.2">
      <c r="A105" s="171">
        <f t="shared" si="23"/>
        <v>0</v>
      </c>
      <c r="B105" s="171" t="str">
        <f t="shared" si="24"/>
        <v/>
      </c>
      <c r="C105" s="171">
        <f t="shared" si="25"/>
        <v>0</v>
      </c>
      <c r="D105" s="171">
        <f t="shared" si="26"/>
        <v>0</v>
      </c>
      <c r="E105" s="171">
        <f t="shared" si="27"/>
        <v>0</v>
      </c>
      <c r="F105" s="171">
        <f t="shared" si="28"/>
        <v>0</v>
      </c>
      <c r="G105" s="171" t="str">
        <f t="shared" si="29"/>
        <v/>
      </c>
      <c r="H105" s="178"/>
      <c r="I105" s="171">
        <f t="shared" si="30"/>
        <v>0</v>
      </c>
      <c r="J105" s="237"/>
      <c r="K105" s="171">
        <f>'Call Pay'!$G$8</f>
        <v>0</v>
      </c>
      <c r="L105" s="171">
        <f>'Call Pay'!$G$11</f>
        <v>0</v>
      </c>
      <c r="M105" s="171">
        <f>+'Call Pay'!$G$16</f>
        <v>0</v>
      </c>
      <c r="N105" s="171">
        <f>'Call Pay'!G22</f>
        <v>0</v>
      </c>
      <c r="O105" s="171">
        <f>'Call Pay'!G24</f>
        <v>0</v>
      </c>
      <c r="P105" s="171">
        <f>'Call Pay'!G26</f>
        <v>0</v>
      </c>
      <c r="Q105" s="300">
        <f>'Call Pay'!$G29</f>
        <v>0</v>
      </c>
      <c r="R105" s="300">
        <f>'Call Pay'!$G30</f>
        <v>0</v>
      </c>
      <c r="S105" s="300">
        <f>'Call Pay'!$G31</f>
        <v>0</v>
      </c>
      <c r="T105" s="300">
        <f>'Call Pay'!$G33</f>
        <v>0</v>
      </c>
      <c r="U105" s="300">
        <f>'Call Pay'!$G34</f>
        <v>0</v>
      </c>
      <c r="V105" s="300">
        <f>'Call Pay'!$G35</f>
        <v>0</v>
      </c>
      <c r="W105" s="300">
        <f>'Call Pay'!$G36</f>
        <v>0</v>
      </c>
      <c r="X105" s="300">
        <f>'Call Pay'!$G37</f>
        <v>0</v>
      </c>
      <c r="Y105" s="300">
        <f>'Call Pay'!$G38</f>
        <v>0</v>
      </c>
      <c r="Z105" s="300">
        <f>'Call Pay'!$G39</f>
        <v>0</v>
      </c>
      <c r="AA105" s="171">
        <f>'Call Pay'!G41</f>
        <v>0</v>
      </c>
      <c r="AB105" s="171">
        <f>'Call Pay'!G43</f>
        <v>0</v>
      </c>
      <c r="AC105" s="171">
        <f>'Call Pay'!G$45</f>
        <v>0</v>
      </c>
      <c r="AD105" s="171">
        <f>'Call Pay'!G47</f>
        <v>0</v>
      </c>
      <c r="AE105" s="177"/>
      <c r="AF105" s="171">
        <f>'Call Pay'!G$49</f>
        <v>0</v>
      </c>
      <c r="AG105" s="300">
        <f>'Call Pay'!$G51</f>
        <v>0</v>
      </c>
      <c r="AH105" s="171">
        <f>'Call Pay'!G$53</f>
        <v>0</v>
      </c>
      <c r="AI105" s="171">
        <f>'Call Pay'!G$55</f>
        <v>0</v>
      </c>
      <c r="AJ105" s="171">
        <f>'Call Pay'!G$58</f>
        <v>0</v>
      </c>
    </row>
    <row r="106" spans="1:36" x14ac:dyDescent="0.2">
      <c r="A106" s="171">
        <f t="shared" si="23"/>
        <v>0</v>
      </c>
      <c r="B106" s="171" t="str">
        <f t="shared" si="24"/>
        <v/>
      </c>
      <c r="C106" s="171">
        <f t="shared" si="25"/>
        <v>0</v>
      </c>
      <c r="D106" s="171">
        <f t="shared" si="26"/>
        <v>0</v>
      </c>
      <c r="E106" s="171">
        <f t="shared" si="27"/>
        <v>0</v>
      </c>
      <c r="F106" s="171">
        <f t="shared" si="28"/>
        <v>0</v>
      </c>
      <c r="G106" s="171" t="str">
        <f t="shared" si="29"/>
        <v/>
      </c>
      <c r="H106" s="178"/>
      <c r="I106" s="171">
        <f t="shared" si="30"/>
        <v>0</v>
      </c>
      <c r="J106" s="237"/>
      <c r="K106" s="171">
        <f>'Call Pay'!$G$8</f>
        <v>0</v>
      </c>
      <c r="L106" s="171">
        <f>'Call Pay'!$G$11</f>
        <v>0</v>
      </c>
      <c r="M106" s="171">
        <f>+'Call Pay'!$G$16</f>
        <v>0</v>
      </c>
      <c r="N106" s="171">
        <f>'Call Pay'!H22</f>
        <v>0</v>
      </c>
      <c r="O106" s="171">
        <f>'Call Pay'!H24</f>
        <v>0</v>
      </c>
      <c r="P106" s="171">
        <f>'Call Pay'!H26</f>
        <v>0</v>
      </c>
      <c r="Q106" s="300">
        <f>'Call Pay'!$H29</f>
        <v>0</v>
      </c>
      <c r="R106" s="300">
        <f>'Call Pay'!$H30</f>
        <v>0</v>
      </c>
      <c r="S106" s="300">
        <f>'Call Pay'!$H31</f>
        <v>0</v>
      </c>
      <c r="T106" s="300">
        <f>'Call Pay'!$H33</f>
        <v>0</v>
      </c>
      <c r="U106" s="300">
        <f>'Call Pay'!$H34</f>
        <v>0</v>
      </c>
      <c r="V106" s="300">
        <f>'Call Pay'!$H35</f>
        <v>0</v>
      </c>
      <c r="W106" s="300">
        <f>'Call Pay'!$H36</f>
        <v>0</v>
      </c>
      <c r="X106" s="300">
        <f>'Call Pay'!$H37</f>
        <v>0</v>
      </c>
      <c r="Y106" s="300">
        <f>'Call Pay'!$H38</f>
        <v>0</v>
      </c>
      <c r="Z106" s="300">
        <f>'Call Pay'!$H39</f>
        <v>0</v>
      </c>
      <c r="AA106" s="171">
        <f>'Call Pay'!H41</f>
        <v>0</v>
      </c>
      <c r="AB106" s="171">
        <f>'Call Pay'!H43</f>
        <v>0</v>
      </c>
      <c r="AC106" s="171">
        <f>'Call Pay'!H$45</f>
        <v>0</v>
      </c>
      <c r="AD106" s="171">
        <f>'Call Pay'!H47</f>
        <v>0</v>
      </c>
      <c r="AE106" s="177"/>
      <c r="AF106" s="171">
        <f>'Call Pay'!H$49</f>
        <v>0</v>
      </c>
      <c r="AG106" s="300">
        <f>'Call Pay'!$H51</f>
        <v>0</v>
      </c>
      <c r="AH106" s="171">
        <f>'Call Pay'!H$53</f>
        <v>0</v>
      </c>
      <c r="AI106" s="171">
        <f>'Call Pay'!H$55</f>
        <v>0</v>
      </c>
      <c r="AJ106" s="171">
        <f>'Call Pay'!H$58</f>
        <v>0</v>
      </c>
    </row>
    <row r="107" spans="1:36" x14ac:dyDescent="0.2">
      <c r="A107" s="171">
        <f t="shared" si="23"/>
        <v>0</v>
      </c>
      <c r="B107" s="171" t="str">
        <f t="shared" si="24"/>
        <v/>
      </c>
      <c r="C107" s="171">
        <f t="shared" si="25"/>
        <v>0</v>
      </c>
      <c r="D107" s="171">
        <f t="shared" si="26"/>
        <v>0</v>
      </c>
      <c r="E107" s="171">
        <f t="shared" si="27"/>
        <v>0</v>
      </c>
      <c r="F107" s="171">
        <f t="shared" si="28"/>
        <v>0</v>
      </c>
      <c r="G107" s="171" t="str">
        <f t="shared" si="29"/>
        <v/>
      </c>
      <c r="H107" s="178"/>
      <c r="I107" s="171">
        <f t="shared" si="30"/>
        <v>0</v>
      </c>
      <c r="J107" s="237"/>
      <c r="K107" s="171">
        <f>'Call Pay'!$G$8</f>
        <v>0</v>
      </c>
      <c r="L107" s="171">
        <f>'Call Pay'!$G$11</f>
        <v>0</v>
      </c>
      <c r="M107" s="171">
        <f>+'Call Pay'!$G$16</f>
        <v>0</v>
      </c>
      <c r="N107" s="171">
        <f>'Call Pay'!I22</f>
        <v>0</v>
      </c>
      <c r="O107" s="171">
        <f>'Call Pay'!I24</f>
        <v>0</v>
      </c>
      <c r="P107" s="171">
        <f>'Call Pay'!I26</f>
        <v>0</v>
      </c>
      <c r="Q107" s="300">
        <f>'Call Pay'!$I29</f>
        <v>0</v>
      </c>
      <c r="R107" s="300">
        <f>'Call Pay'!$I30</f>
        <v>0</v>
      </c>
      <c r="S107" s="300">
        <f>'Call Pay'!$I31</f>
        <v>0</v>
      </c>
      <c r="T107" s="300">
        <f>'Call Pay'!$I33</f>
        <v>0</v>
      </c>
      <c r="U107" s="300">
        <f>'Call Pay'!$I34</f>
        <v>0</v>
      </c>
      <c r="V107" s="300">
        <f>'Call Pay'!$I35</f>
        <v>0</v>
      </c>
      <c r="W107" s="300">
        <f>'Call Pay'!$I36</f>
        <v>0</v>
      </c>
      <c r="X107" s="300">
        <f>'Call Pay'!$I37</f>
        <v>0</v>
      </c>
      <c r="Y107" s="300">
        <f>'Call Pay'!$I38</f>
        <v>0</v>
      </c>
      <c r="Z107" s="300">
        <f>'Call Pay'!$I39</f>
        <v>0</v>
      </c>
      <c r="AA107" s="171">
        <f>'Call Pay'!I41</f>
        <v>0</v>
      </c>
      <c r="AB107" s="171">
        <f>'Call Pay'!I43</f>
        <v>0</v>
      </c>
      <c r="AC107" s="171">
        <f>'Call Pay'!I$45</f>
        <v>0</v>
      </c>
      <c r="AD107" s="171">
        <f>'Call Pay'!I47</f>
        <v>0</v>
      </c>
      <c r="AE107" s="177"/>
      <c r="AF107" s="171">
        <f>'Call Pay'!I$49</f>
        <v>0</v>
      </c>
      <c r="AG107" s="300">
        <f>'Call Pay'!$I51</f>
        <v>0</v>
      </c>
      <c r="AH107" s="171">
        <f>'Call Pay'!I$53</f>
        <v>0</v>
      </c>
      <c r="AI107" s="171">
        <f>'Call Pay'!I$55</f>
        <v>0</v>
      </c>
      <c r="AJ107" s="171">
        <f>'Call Pay'!I$58</f>
        <v>0</v>
      </c>
    </row>
    <row r="108" spans="1:36" x14ac:dyDescent="0.2">
      <c r="A108" s="171">
        <f t="shared" si="23"/>
        <v>0</v>
      </c>
      <c r="B108" s="171" t="str">
        <f t="shared" si="24"/>
        <v/>
      </c>
      <c r="C108" s="171">
        <f t="shared" si="25"/>
        <v>0</v>
      </c>
      <c r="D108" s="171">
        <f t="shared" si="26"/>
        <v>0</v>
      </c>
      <c r="E108" s="171">
        <f t="shared" si="27"/>
        <v>0</v>
      </c>
      <c r="F108" s="171">
        <f t="shared" si="28"/>
        <v>0</v>
      </c>
      <c r="G108" s="171" t="str">
        <f t="shared" si="29"/>
        <v/>
      </c>
      <c r="H108" s="178"/>
      <c r="I108" s="171">
        <f t="shared" si="30"/>
        <v>0</v>
      </c>
      <c r="J108" s="237"/>
      <c r="K108" s="171">
        <f>'Call Pay'!$G$8</f>
        <v>0</v>
      </c>
      <c r="L108" s="171">
        <f>'Call Pay'!$G$11</f>
        <v>0</v>
      </c>
      <c r="M108" s="171">
        <f>+'Call Pay'!$G$16</f>
        <v>0</v>
      </c>
      <c r="N108" s="171">
        <f>'Call Pay'!J22</f>
        <v>0</v>
      </c>
      <c r="O108" s="171">
        <f>'Call Pay'!J24</f>
        <v>0</v>
      </c>
      <c r="P108" s="171">
        <f>'Call Pay'!J26</f>
        <v>0</v>
      </c>
      <c r="Q108" s="300">
        <f>'Call Pay'!$J29</f>
        <v>0</v>
      </c>
      <c r="R108" s="300">
        <f>'Call Pay'!$J30</f>
        <v>0</v>
      </c>
      <c r="S108" s="300">
        <f>'Call Pay'!$J31</f>
        <v>0</v>
      </c>
      <c r="T108" s="300">
        <f>'Call Pay'!$J33</f>
        <v>0</v>
      </c>
      <c r="U108" s="300">
        <f>'Call Pay'!$J34</f>
        <v>0</v>
      </c>
      <c r="V108" s="300">
        <f>'Call Pay'!$J35</f>
        <v>0</v>
      </c>
      <c r="W108" s="300">
        <f>'Call Pay'!$J36</f>
        <v>0</v>
      </c>
      <c r="X108" s="300">
        <f>'Call Pay'!$J37</f>
        <v>0</v>
      </c>
      <c r="Y108" s="300">
        <f>'Call Pay'!$J38</f>
        <v>0</v>
      </c>
      <c r="Z108" s="300">
        <f>'Call Pay'!$J39</f>
        <v>0</v>
      </c>
      <c r="AA108" s="171">
        <f>'Call Pay'!J41</f>
        <v>0</v>
      </c>
      <c r="AB108" s="171">
        <f>'Call Pay'!J43</f>
        <v>0</v>
      </c>
      <c r="AC108" s="171">
        <f>'Call Pay'!J$45</f>
        <v>0</v>
      </c>
      <c r="AD108" s="171">
        <f>'Call Pay'!J47</f>
        <v>0</v>
      </c>
      <c r="AE108" s="177"/>
      <c r="AF108" s="171">
        <f>'Call Pay'!J$49</f>
        <v>0</v>
      </c>
      <c r="AG108" s="300">
        <f>'Call Pay'!$J51</f>
        <v>0</v>
      </c>
      <c r="AH108" s="171">
        <f>'Call Pay'!J$53</f>
        <v>0</v>
      </c>
      <c r="AI108" s="171">
        <f>'Call Pay'!J$55</f>
        <v>0</v>
      </c>
      <c r="AJ108" s="171">
        <f>'Call Pay'!J$58</f>
        <v>0</v>
      </c>
    </row>
    <row r="109" spans="1:36" x14ac:dyDescent="0.2">
      <c r="A109" s="171">
        <f t="shared" si="23"/>
        <v>0</v>
      </c>
      <c r="B109" s="171" t="str">
        <f t="shared" si="24"/>
        <v/>
      </c>
      <c r="C109" s="171">
        <f t="shared" si="25"/>
        <v>0</v>
      </c>
      <c r="D109" s="171">
        <f t="shared" si="26"/>
        <v>0</v>
      </c>
      <c r="E109" s="171">
        <f t="shared" si="27"/>
        <v>0</v>
      </c>
      <c r="F109" s="171">
        <f t="shared" si="28"/>
        <v>0</v>
      </c>
      <c r="G109" s="171" t="str">
        <f t="shared" si="29"/>
        <v/>
      </c>
      <c r="H109" s="178"/>
      <c r="I109" s="171">
        <f t="shared" si="30"/>
        <v>0</v>
      </c>
      <c r="J109" s="237"/>
      <c r="K109" s="171">
        <f>'Call Pay'!$G$8</f>
        <v>0</v>
      </c>
      <c r="L109" s="171">
        <f>'Call Pay'!$G$11</f>
        <v>0</v>
      </c>
      <c r="M109" s="171">
        <f>+'Call Pay'!$G$16</f>
        <v>0</v>
      </c>
      <c r="N109" s="171">
        <f>'Call Pay'!K22</f>
        <v>0</v>
      </c>
      <c r="O109" s="171">
        <f>'Call Pay'!K24</f>
        <v>0</v>
      </c>
      <c r="P109" s="171">
        <f>'Call Pay'!K26</f>
        <v>0</v>
      </c>
      <c r="Q109" s="300">
        <f>'Call Pay'!$K29</f>
        <v>0</v>
      </c>
      <c r="R109" s="300">
        <f>'Call Pay'!$K30</f>
        <v>0</v>
      </c>
      <c r="S109" s="300">
        <f>'Call Pay'!$K31</f>
        <v>0</v>
      </c>
      <c r="T109" s="300">
        <f>'Call Pay'!$K33</f>
        <v>0</v>
      </c>
      <c r="U109" s="300">
        <f>'Call Pay'!$K34</f>
        <v>0</v>
      </c>
      <c r="V109" s="300">
        <f>'Call Pay'!$K35</f>
        <v>0</v>
      </c>
      <c r="W109" s="300">
        <f>'Call Pay'!$K36</f>
        <v>0</v>
      </c>
      <c r="X109" s="300">
        <f>'Call Pay'!$K37</f>
        <v>0</v>
      </c>
      <c r="Y109" s="300">
        <f>'Call Pay'!$K38</f>
        <v>0</v>
      </c>
      <c r="Z109" s="300">
        <f>'Call Pay'!$K39</f>
        <v>0</v>
      </c>
      <c r="AA109" s="171">
        <f>'Call Pay'!K41</f>
        <v>0</v>
      </c>
      <c r="AB109" s="171">
        <f>'Call Pay'!K43</f>
        <v>0</v>
      </c>
      <c r="AC109" s="171">
        <f>'Call Pay'!K$45</f>
        <v>0</v>
      </c>
      <c r="AD109" s="171">
        <f>'Call Pay'!K47</f>
        <v>0</v>
      </c>
      <c r="AE109" s="177"/>
      <c r="AF109" s="171">
        <f>'Call Pay'!K$49</f>
        <v>0</v>
      </c>
      <c r="AG109" s="300">
        <f>'Call Pay'!$K51</f>
        <v>0</v>
      </c>
      <c r="AH109" s="171">
        <f>'Call Pay'!K$53</f>
        <v>0</v>
      </c>
      <c r="AI109" s="171">
        <f>'Call Pay'!K$55</f>
        <v>0</v>
      </c>
      <c r="AJ109" s="171">
        <f>'Call Pay'!K$58</f>
        <v>0</v>
      </c>
    </row>
    <row r="110" spans="1:36" x14ac:dyDescent="0.2">
      <c r="A110" s="171">
        <f t="shared" si="23"/>
        <v>0</v>
      </c>
      <c r="B110" s="171" t="str">
        <f t="shared" si="24"/>
        <v/>
      </c>
      <c r="C110" s="171">
        <f t="shared" si="25"/>
        <v>0</v>
      </c>
      <c r="D110" s="171">
        <f t="shared" si="26"/>
        <v>0</v>
      </c>
      <c r="E110" s="171">
        <f t="shared" si="27"/>
        <v>0</v>
      </c>
      <c r="F110" s="171">
        <f t="shared" si="28"/>
        <v>0</v>
      </c>
      <c r="G110" s="171" t="str">
        <f t="shared" si="29"/>
        <v/>
      </c>
      <c r="H110" s="178"/>
      <c r="I110" s="171">
        <f t="shared" si="30"/>
        <v>0</v>
      </c>
      <c r="J110" s="237"/>
      <c r="K110" s="171">
        <f>'Call Pay'!$G$8</f>
        <v>0</v>
      </c>
      <c r="L110" s="171">
        <f>'Call Pay'!$G$11</f>
        <v>0</v>
      </c>
      <c r="M110" s="171">
        <f>+'Call Pay'!$G$16</f>
        <v>0</v>
      </c>
      <c r="N110" s="171">
        <f>'Call Pay'!L22</f>
        <v>0</v>
      </c>
      <c r="O110" s="171">
        <f>'Call Pay'!L24</f>
        <v>0</v>
      </c>
      <c r="P110" s="171">
        <f>'Call Pay'!L26</f>
        <v>0</v>
      </c>
      <c r="Q110" s="300">
        <f>'Call Pay'!$L29</f>
        <v>0</v>
      </c>
      <c r="R110" s="300">
        <f>'Call Pay'!$L30</f>
        <v>0</v>
      </c>
      <c r="S110" s="300">
        <f>'Call Pay'!$L31</f>
        <v>0</v>
      </c>
      <c r="T110" s="300">
        <f>'Call Pay'!$L33</f>
        <v>0</v>
      </c>
      <c r="U110" s="300">
        <f>'Call Pay'!$L34</f>
        <v>0</v>
      </c>
      <c r="V110" s="300">
        <f>'Call Pay'!$L35</f>
        <v>0</v>
      </c>
      <c r="W110" s="300">
        <f>'Call Pay'!$L36</f>
        <v>0</v>
      </c>
      <c r="X110" s="300">
        <f>'Call Pay'!$L37</f>
        <v>0</v>
      </c>
      <c r="Y110" s="300">
        <f>'Call Pay'!$L38</f>
        <v>0</v>
      </c>
      <c r="Z110" s="300">
        <f>'Call Pay'!$L39</f>
        <v>0</v>
      </c>
      <c r="AA110" s="171">
        <f>'Call Pay'!L41</f>
        <v>0</v>
      </c>
      <c r="AB110" s="171">
        <f>'Call Pay'!L43</f>
        <v>0</v>
      </c>
      <c r="AC110" s="171">
        <f>'Call Pay'!L$45</f>
        <v>0</v>
      </c>
      <c r="AD110" s="171">
        <f>'Call Pay'!L47</f>
        <v>0</v>
      </c>
      <c r="AE110" s="177"/>
      <c r="AF110" s="171">
        <f>'Call Pay'!L$49</f>
        <v>0</v>
      </c>
      <c r="AG110" s="300">
        <f>'Call Pay'!$L51</f>
        <v>0</v>
      </c>
      <c r="AH110" s="171">
        <f>'Call Pay'!L$53</f>
        <v>0</v>
      </c>
      <c r="AI110" s="171">
        <f>'Call Pay'!L$55</f>
        <v>0</v>
      </c>
      <c r="AJ110" s="171">
        <f>'Call Pay'!L$58</f>
        <v>0</v>
      </c>
    </row>
    <row r="111" spans="1:36" x14ac:dyDescent="0.2">
      <c r="A111" s="171">
        <f t="shared" si="23"/>
        <v>0</v>
      </c>
      <c r="B111" s="171" t="str">
        <f t="shared" si="24"/>
        <v/>
      </c>
      <c r="C111" s="171">
        <f t="shared" si="25"/>
        <v>0</v>
      </c>
      <c r="D111" s="171">
        <f t="shared" si="26"/>
        <v>0</v>
      </c>
      <c r="E111" s="171">
        <f t="shared" si="27"/>
        <v>0</v>
      </c>
      <c r="F111" s="171">
        <f t="shared" si="28"/>
        <v>0</v>
      </c>
      <c r="G111" s="171" t="str">
        <f t="shared" si="29"/>
        <v/>
      </c>
      <c r="H111" s="178"/>
      <c r="I111" s="171">
        <f t="shared" si="30"/>
        <v>0</v>
      </c>
      <c r="J111" s="237"/>
      <c r="K111" s="171">
        <f>'Call Pay'!$G$8</f>
        <v>0</v>
      </c>
      <c r="L111" s="171">
        <f>'Call Pay'!$G$11</f>
        <v>0</v>
      </c>
      <c r="M111" s="171">
        <f>+'Call Pay'!$G$16</f>
        <v>0</v>
      </c>
      <c r="N111" s="171">
        <f>'Call Pay'!M22</f>
        <v>0</v>
      </c>
      <c r="O111" s="171">
        <f>'Call Pay'!M24</f>
        <v>0</v>
      </c>
      <c r="P111" s="171">
        <f>'Call Pay'!M26</f>
        <v>0</v>
      </c>
      <c r="Q111" s="300">
        <f>'Call Pay'!$M29</f>
        <v>0</v>
      </c>
      <c r="R111" s="300">
        <f>'Call Pay'!$M30</f>
        <v>0</v>
      </c>
      <c r="S111" s="300">
        <f>'Call Pay'!$M31</f>
        <v>0</v>
      </c>
      <c r="T111" s="300">
        <f>'Call Pay'!$M33</f>
        <v>0</v>
      </c>
      <c r="U111" s="300">
        <f>'Call Pay'!$M34</f>
        <v>0</v>
      </c>
      <c r="V111" s="300">
        <f>'Call Pay'!$M35</f>
        <v>0</v>
      </c>
      <c r="W111" s="300">
        <f>'Call Pay'!$M36</f>
        <v>0</v>
      </c>
      <c r="X111" s="300">
        <f>'Call Pay'!$M37</f>
        <v>0</v>
      </c>
      <c r="Y111" s="300">
        <f>'Call Pay'!$M38</f>
        <v>0</v>
      </c>
      <c r="Z111" s="300">
        <f>'Call Pay'!$M39</f>
        <v>0</v>
      </c>
      <c r="AA111" s="171">
        <f>'Call Pay'!M41</f>
        <v>0</v>
      </c>
      <c r="AB111" s="171">
        <f>'Call Pay'!M43</f>
        <v>0</v>
      </c>
      <c r="AC111" s="171">
        <f>'Call Pay'!M$45</f>
        <v>0</v>
      </c>
      <c r="AD111" s="171">
        <f>'Call Pay'!M47</f>
        <v>0</v>
      </c>
      <c r="AE111" s="177"/>
      <c r="AF111" s="171">
        <f>'Call Pay'!M$49</f>
        <v>0</v>
      </c>
      <c r="AG111" s="300">
        <f>'Call Pay'!$M51</f>
        <v>0</v>
      </c>
      <c r="AH111" s="171">
        <f>'Call Pay'!M$53</f>
        <v>0</v>
      </c>
      <c r="AI111" s="171">
        <f>'Call Pay'!M$55</f>
        <v>0</v>
      </c>
      <c r="AJ111" s="171">
        <f>'Call Pay'!M$58</f>
        <v>0</v>
      </c>
    </row>
    <row r="112" spans="1:36" hidden="1" x14ac:dyDescent="0.2">
      <c r="O112" s="193"/>
      <c r="P112" s="171"/>
    </row>
    <row r="113" spans="1:25" hidden="1" x14ac:dyDescent="0.2"/>
    <row r="114" spans="1:25" ht="15" hidden="1" x14ac:dyDescent="0.25">
      <c r="A114" s="301" t="s">
        <v>671</v>
      </c>
      <c r="B114" s="178"/>
      <c r="C114" s="302"/>
      <c r="D114" s="302"/>
      <c r="E114" s="302"/>
      <c r="F114" s="178"/>
      <c r="G114" s="178"/>
      <c r="H114" s="178"/>
      <c r="I114" s="178"/>
      <c r="J114" s="237"/>
      <c r="K114" s="178"/>
      <c r="L114" s="178"/>
      <c r="M114" s="178"/>
      <c r="N114" s="178"/>
      <c r="O114" s="178"/>
      <c r="P114" s="178"/>
      <c r="Q114" s="303"/>
      <c r="R114" s="178"/>
      <c r="S114" s="178"/>
      <c r="T114" s="178"/>
      <c r="U114" s="178"/>
      <c r="V114" s="178"/>
      <c r="W114" s="178"/>
      <c r="X114" s="178"/>
      <c r="Y114" s="178"/>
    </row>
    <row r="115" spans="1:25" ht="15" hidden="1" customHeight="1" x14ac:dyDescent="0.2">
      <c r="A115" s="178" t="s">
        <v>571</v>
      </c>
      <c r="B115" s="178"/>
      <c r="C115" s="302"/>
      <c r="D115" s="302"/>
      <c r="E115" s="302"/>
      <c r="F115" s="178"/>
      <c r="G115" s="178"/>
      <c r="H115" s="178"/>
      <c r="I115" s="178"/>
      <c r="J115" s="237"/>
      <c r="K115" s="194"/>
      <c r="L115" s="194"/>
      <c r="M115" s="194"/>
      <c r="N115" s="361"/>
      <c r="O115" s="361"/>
      <c r="P115" s="361"/>
      <c r="Q115" s="361"/>
      <c r="R115" s="361"/>
      <c r="S115" s="361"/>
      <c r="T115" s="361"/>
      <c r="U115" s="361"/>
      <c r="V115" s="361"/>
      <c r="W115" s="361"/>
      <c r="X115" s="194"/>
      <c r="Y115" s="194"/>
    </row>
    <row r="116" spans="1:25" ht="56.25" hidden="1" customHeight="1" x14ac:dyDescent="0.2">
      <c r="A116" s="304" t="s">
        <v>148</v>
      </c>
      <c r="B116" s="295" t="s">
        <v>149</v>
      </c>
      <c r="C116" s="295" t="s">
        <v>210</v>
      </c>
      <c r="D116" s="295" t="s">
        <v>150</v>
      </c>
      <c r="E116" s="295" t="s">
        <v>151</v>
      </c>
      <c r="F116" s="295" t="s">
        <v>152</v>
      </c>
      <c r="G116" s="295" t="s">
        <v>153</v>
      </c>
      <c r="H116" s="295"/>
      <c r="I116" s="295" t="s">
        <v>207</v>
      </c>
      <c r="J116" s="237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</row>
    <row r="117" spans="1:25" hidden="1" x14ac:dyDescent="0.2">
      <c r="H117" s="178"/>
      <c r="J117" s="237"/>
      <c r="K117" s="178"/>
      <c r="L117" s="178"/>
      <c r="M117" s="178"/>
      <c r="N117" s="178"/>
      <c r="O117" s="178"/>
      <c r="P117" s="178"/>
      <c r="Q117" s="303"/>
      <c r="R117" s="178"/>
      <c r="S117" s="178"/>
      <c r="T117" s="178"/>
      <c r="U117" s="178"/>
      <c r="V117" s="178"/>
      <c r="W117" s="178"/>
      <c r="X117" s="178"/>
      <c r="Y117" s="178"/>
    </row>
    <row r="118" spans="1:25" hidden="1" x14ac:dyDescent="0.2">
      <c r="A118" s="171">
        <f>$A$10</f>
        <v>0</v>
      </c>
      <c r="B118" s="171" t="str">
        <f>$B$10</f>
        <v/>
      </c>
      <c r="C118" s="171">
        <f>$C$10</f>
        <v>0</v>
      </c>
      <c r="D118" s="171">
        <f>$D$10</f>
        <v>0</v>
      </c>
      <c r="E118" s="171">
        <f>$E$10</f>
        <v>0</v>
      </c>
      <c r="F118" s="171">
        <f>$F$10</f>
        <v>0</v>
      </c>
      <c r="G118" s="171" t="str">
        <f>$G$10</f>
        <v/>
      </c>
      <c r="H118" s="178"/>
      <c r="I118" s="171">
        <f>$I$10</f>
        <v>0</v>
      </c>
      <c r="J118" s="237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</row>
    <row r="119" spans="1:25" hidden="1" x14ac:dyDescent="0.2">
      <c r="A119" s="171">
        <f t="shared" ref="A119:A157" si="31">$A$10</f>
        <v>0</v>
      </c>
      <c r="B119" s="171" t="str">
        <f t="shared" ref="B119:B157" si="32">$B$10</f>
        <v/>
      </c>
      <c r="C119" s="171">
        <f t="shared" ref="C119:C157" si="33">$C$10</f>
        <v>0</v>
      </c>
      <c r="D119" s="171">
        <f t="shared" ref="D119:D157" si="34">$D$10</f>
        <v>0</v>
      </c>
      <c r="E119" s="171">
        <f t="shared" ref="E119:E157" si="35">$E$10</f>
        <v>0</v>
      </c>
      <c r="F119" s="171">
        <f t="shared" ref="F119:F157" si="36">$F$10</f>
        <v>0</v>
      </c>
      <c r="G119" s="171" t="str">
        <f t="shared" ref="G119:G157" si="37">$G$10</f>
        <v/>
      </c>
      <c r="H119" s="178"/>
      <c r="I119" s="171">
        <f t="shared" ref="I119:I157" si="38">$I$10</f>
        <v>0</v>
      </c>
      <c r="J119" s="237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</row>
    <row r="120" spans="1:25" hidden="1" x14ac:dyDescent="0.2">
      <c r="A120" s="171">
        <f t="shared" si="31"/>
        <v>0</v>
      </c>
      <c r="B120" s="171" t="str">
        <f t="shared" si="32"/>
        <v/>
      </c>
      <c r="C120" s="171">
        <f t="shared" si="33"/>
        <v>0</v>
      </c>
      <c r="D120" s="171">
        <f t="shared" si="34"/>
        <v>0</v>
      </c>
      <c r="E120" s="171">
        <f t="shared" si="35"/>
        <v>0</v>
      </c>
      <c r="F120" s="171">
        <f t="shared" si="36"/>
        <v>0</v>
      </c>
      <c r="G120" s="171" t="str">
        <f t="shared" si="37"/>
        <v/>
      </c>
      <c r="H120" s="178"/>
      <c r="I120" s="171">
        <f t="shared" si="38"/>
        <v>0</v>
      </c>
      <c r="J120" s="237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</row>
    <row r="121" spans="1:25" hidden="1" x14ac:dyDescent="0.2">
      <c r="A121" s="171">
        <f t="shared" si="31"/>
        <v>0</v>
      </c>
      <c r="B121" s="171" t="str">
        <f t="shared" si="32"/>
        <v/>
      </c>
      <c r="C121" s="171">
        <f t="shared" si="33"/>
        <v>0</v>
      </c>
      <c r="D121" s="171">
        <f t="shared" si="34"/>
        <v>0</v>
      </c>
      <c r="E121" s="171">
        <f t="shared" si="35"/>
        <v>0</v>
      </c>
      <c r="F121" s="171">
        <f t="shared" si="36"/>
        <v>0</v>
      </c>
      <c r="G121" s="171" t="str">
        <f t="shared" si="37"/>
        <v/>
      </c>
      <c r="H121" s="178"/>
      <c r="I121" s="171">
        <f t="shared" si="38"/>
        <v>0</v>
      </c>
      <c r="J121" s="237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</row>
    <row r="122" spans="1:25" hidden="1" x14ac:dyDescent="0.2">
      <c r="A122" s="171">
        <f t="shared" si="31"/>
        <v>0</v>
      </c>
      <c r="B122" s="171" t="str">
        <f t="shared" si="32"/>
        <v/>
      </c>
      <c r="C122" s="171">
        <f t="shared" si="33"/>
        <v>0</v>
      </c>
      <c r="D122" s="171">
        <f t="shared" si="34"/>
        <v>0</v>
      </c>
      <c r="E122" s="171">
        <f t="shared" si="35"/>
        <v>0</v>
      </c>
      <c r="F122" s="171">
        <f t="shared" si="36"/>
        <v>0</v>
      </c>
      <c r="G122" s="171" t="str">
        <f t="shared" si="37"/>
        <v/>
      </c>
      <c r="H122" s="178"/>
      <c r="I122" s="171">
        <f t="shared" si="38"/>
        <v>0</v>
      </c>
      <c r="J122" s="237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</row>
    <row r="123" spans="1:25" hidden="1" x14ac:dyDescent="0.2">
      <c r="A123" s="171">
        <f t="shared" si="31"/>
        <v>0</v>
      </c>
      <c r="B123" s="171" t="str">
        <f t="shared" si="32"/>
        <v/>
      </c>
      <c r="C123" s="171">
        <f t="shared" si="33"/>
        <v>0</v>
      </c>
      <c r="D123" s="171">
        <f t="shared" si="34"/>
        <v>0</v>
      </c>
      <c r="E123" s="171">
        <f t="shared" si="35"/>
        <v>0</v>
      </c>
      <c r="F123" s="171">
        <f t="shared" si="36"/>
        <v>0</v>
      </c>
      <c r="G123" s="171" t="str">
        <f t="shared" si="37"/>
        <v/>
      </c>
      <c r="H123" s="178"/>
      <c r="I123" s="171">
        <f t="shared" si="38"/>
        <v>0</v>
      </c>
      <c r="J123" s="237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</row>
    <row r="124" spans="1:25" hidden="1" x14ac:dyDescent="0.2">
      <c r="A124" s="171">
        <f t="shared" si="31"/>
        <v>0</v>
      </c>
      <c r="B124" s="171" t="str">
        <f t="shared" si="32"/>
        <v/>
      </c>
      <c r="C124" s="171">
        <f t="shared" si="33"/>
        <v>0</v>
      </c>
      <c r="D124" s="171">
        <f t="shared" si="34"/>
        <v>0</v>
      </c>
      <c r="E124" s="171">
        <f t="shared" si="35"/>
        <v>0</v>
      </c>
      <c r="F124" s="171">
        <f t="shared" si="36"/>
        <v>0</v>
      </c>
      <c r="G124" s="171" t="str">
        <f t="shared" si="37"/>
        <v/>
      </c>
      <c r="H124" s="178"/>
      <c r="I124" s="171">
        <f t="shared" si="38"/>
        <v>0</v>
      </c>
      <c r="J124" s="237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</row>
    <row r="125" spans="1:25" hidden="1" x14ac:dyDescent="0.2">
      <c r="A125" s="171">
        <f t="shared" si="31"/>
        <v>0</v>
      </c>
      <c r="B125" s="171" t="str">
        <f t="shared" si="32"/>
        <v/>
      </c>
      <c r="C125" s="171">
        <f t="shared" si="33"/>
        <v>0</v>
      </c>
      <c r="D125" s="171">
        <f t="shared" si="34"/>
        <v>0</v>
      </c>
      <c r="E125" s="171">
        <f t="shared" si="35"/>
        <v>0</v>
      </c>
      <c r="F125" s="171">
        <f t="shared" si="36"/>
        <v>0</v>
      </c>
      <c r="G125" s="171" t="str">
        <f t="shared" si="37"/>
        <v/>
      </c>
      <c r="H125" s="178"/>
      <c r="I125" s="171">
        <f t="shared" si="38"/>
        <v>0</v>
      </c>
      <c r="J125" s="237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</row>
    <row r="126" spans="1:25" hidden="1" x14ac:dyDescent="0.2">
      <c r="A126" s="171">
        <f t="shared" si="31"/>
        <v>0</v>
      </c>
      <c r="B126" s="171" t="str">
        <f t="shared" si="32"/>
        <v/>
      </c>
      <c r="C126" s="171">
        <f t="shared" si="33"/>
        <v>0</v>
      </c>
      <c r="D126" s="171">
        <f t="shared" si="34"/>
        <v>0</v>
      </c>
      <c r="E126" s="171">
        <f t="shared" si="35"/>
        <v>0</v>
      </c>
      <c r="F126" s="171">
        <f t="shared" si="36"/>
        <v>0</v>
      </c>
      <c r="G126" s="171" t="str">
        <f t="shared" si="37"/>
        <v/>
      </c>
      <c r="H126" s="178"/>
      <c r="I126" s="171">
        <f t="shared" si="38"/>
        <v>0</v>
      </c>
      <c r="J126" s="237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</row>
    <row r="127" spans="1:25" hidden="1" x14ac:dyDescent="0.2">
      <c r="A127" s="171">
        <f t="shared" si="31"/>
        <v>0</v>
      </c>
      <c r="B127" s="171" t="str">
        <f t="shared" si="32"/>
        <v/>
      </c>
      <c r="C127" s="171">
        <f t="shared" si="33"/>
        <v>0</v>
      </c>
      <c r="D127" s="171">
        <f t="shared" si="34"/>
        <v>0</v>
      </c>
      <c r="E127" s="171">
        <f t="shared" si="35"/>
        <v>0</v>
      </c>
      <c r="F127" s="171">
        <f t="shared" si="36"/>
        <v>0</v>
      </c>
      <c r="G127" s="171" t="str">
        <f t="shared" si="37"/>
        <v/>
      </c>
      <c r="H127" s="178"/>
      <c r="I127" s="171">
        <f t="shared" si="38"/>
        <v>0</v>
      </c>
      <c r="J127" s="237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</row>
    <row r="128" spans="1:25" hidden="1" x14ac:dyDescent="0.2">
      <c r="A128" s="171">
        <f t="shared" si="31"/>
        <v>0</v>
      </c>
      <c r="B128" s="171" t="str">
        <f t="shared" si="32"/>
        <v/>
      </c>
      <c r="C128" s="171">
        <f t="shared" si="33"/>
        <v>0</v>
      </c>
      <c r="D128" s="171">
        <f t="shared" si="34"/>
        <v>0</v>
      </c>
      <c r="E128" s="171">
        <f t="shared" si="35"/>
        <v>0</v>
      </c>
      <c r="F128" s="171">
        <f t="shared" si="36"/>
        <v>0</v>
      </c>
      <c r="G128" s="171" t="str">
        <f t="shared" si="37"/>
        <v/>
      </c>
      <c r="H128" s="178"/>
      <c r="I128" s="171">
        <f t="shared" si="38"/>
        <v>0</v>
      </c>
      <c r="J128" s="237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</row>
    <row r="129" spans="1:25" hidden="1" x14ac:dyDescent="0.2">
      <c r="A129" s="171">
        <f t="shared" si="31"/>
        <v>0</v>
      </c>
      <c r="B129" s="171" t="str">
        <f t="shared" si="32"/>
        <v/>
      </c>
      <c r="C129" s="171">
        <f t="shared" si="33"/>
        <v>0</v>
      </c>
      <c r="D129" s="171">
        <f t="shared" si="34"/>
        <v>0</v>
      </c>
      <c r="E129" s="171">
        <f t="shared" si="35"/>
        <v>0</v>
      </c>
      <c r="F129" s="171">
        <f t="shared" si="36"/>
        <v>0</v>
      </c>
      <c r="G129" s="171" t="str">
        <f t="shared" si="37"/>
        <v/>
      </c>
      <c r="H129" s="178"/>
      <c r="I129" s="171">
        <f t="shared" si="38"/>
        <v>0</v>
      </c>
      <c r="J129" s="237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</row>
    <row r="130" spans="1:25" hidden="1" x14ac:dyDescent="0.2">
      <c r="A130" s="171">
        <f t="shared" si="31"/>
        <v>0</v>
      </c>
      <c r="B130" s="171" t="str">
        <f t="shared" si="32"/>
        <v/>
      </c>
      <c r="C130" s="171">
        <f t="shared" si="33"/>
        <v>0</v>
      </c>
      <c r="D130" s="171">
        <f t="shared" si="34"/>
        <v>0</v>
      </c>
      <c r="E130" s="171">
        <f t="shared" si="35"/>
        <v>0</v>
      </c>
      <c r="F130" s="171">
        <f t="shared" si="36"/>
        <v>0</v>
      </c>
      <c r="G130" s="171" t="str">
        <f t="shared" si="37"/>
        <v/>
      </c>
      <c r="H130" s="178"/>
      <c r="I130" s="171">
        <f t="shared" si="38"/>
        <v>0</v>
      </c>
      <c r="J130" s="237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</row>
    <row r="131" spans="1:25" hidden="1" x14ac:dyDescent="0.2">
      <c r="A131" s="171">
        <f t="shared" si="31"/>
        <v>0</v>
      </c>
      <c r="B131" s="171" t="str">
        <f t="shared" si="32"/>
        <v/>
      </c>
      <c r="C131" s="171">
        <f t="shared" si="33"/>
        <v>0</v>
      </c>
      <c r="D131" s="171">
        <f t="shared" si="34"/>
        <v>0</v>
      </c>
      <c r="E131" s="171">
        <f t="shared" si="35"/>
        <v>0</v>
      </c>
      <c r="F131" s="171">
        <f t="shared" si="36"/>
        <v>0</v>
      </c>
      <c r="G131" s="171" t="str">
        <f t="shared" si="37"/>
        <v/>
      </c>
      <c r="H131" s="178"/>
      <c r="I131" s="171">
        <f t="shared" si="38"/>
        <v>0</v>
      </c>
      <c r="J131" s="237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</row>
    <row r="132" spans="1:25" hidden="1" x14ac:dyDescent="0.2">
      <c r="A132" s="171">
        <f t="shared" si="31"/>
        <v>0</v>
      </c>
      <c r="B132" s="171" t="str">
        <f t="shared" si="32"/>
        <v/>
      </c>
      <c r="C132" s="171">
        <f t="shared" si="33"/>
        <v>0</v>
      </c>
      <c r="D132" s="171">
        <f t="shared" si="34"/>
        <v>0</v>
      </c>
      <c r="E132" s="171">
        <f t="shared" si="35"/>
        <v>0</v>
      </c>
      <c r="F132" s="171">
        <f t="shared" si="36"/>
        <v>0</v>
      </c>
      <c r="G132" s="171" t="str">
        <f t="shared" si="37"/>
        <v/>
      </c>
      <c r="H132" s="178"/>
      <c r="I132" s="171">
        <f t="shared" si="38"/>
        <v>0</v>
      </c>
      <c r="J132" s="237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</row>
    <row r="133" spans="1:25" hidden="1" x14ac:dyDescent="0.2">
      <c r="A133" s="171">
        <f t="shared" si="31"/>
        <v>0</v>
      </c>
      <c r="B133" s="171" t="str">
        <f t="shared" si="32"/>
        <v/>
      </c>
      <c r="C133" s="171">
        <f t="shared" si="33"/>
        <v>0</v>
      </c>
      <c r="D133" s="171">
        <f t="shared" si="34"/>
        <v>0</v>
      </c>
      <c r="E133" s="171">
        <f t="shared" si="35"/>
        <v>0</v>
      </c>
      <c r="F133" s="171">
        <f t="shared" si="36"/>
        <v>0</v>
      </c>
      <c r="G133" s="171" t="str">
        <f t="shared" si="37"/>
        <v/>
      </c>
      <c r="H133" s="178"/>
      <c r="I133" s="171">
        <f t="shared" si="38"/>
        <v>0</v>
      </c>
      <c r="J133" s="237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</row>
    <row r="134" spans="1:25" hidden="1" x14ac:dyDescent="0.2">
      <c r="A134" s="171">
        <f t="shared" si="31"/>
        <v>0</v>
      </c>
      <c r="B134" s="171" t="str">
        <f t="shared" si="32"/>
        <v/>
      </c>
      <c r="C134" s="171">
        <f t="shared" si="33"/>
        <v>0</v>
      </c>
      <c r="D134" s="171">
        <f t="shared" si="34"/>
        <v>0</v>
      </c>
      <c r="E134" s="171">
        <f t="shared" si="35"/>
        <v>0</v>
      </c>
      <c r="F134" s="171">
        <f t="shared" si="36"/>
        <v>0</v>
      </c>
      <c r="G134" s="171" t="str">
        <f t="shared" si="37"/>
        <v/>
      </c>
      <c r="H134" s="178"/>
      <c r="I134" s="171">
        <f t="shared" si="38"/>
        <v>0</v>
      </c>
      <c r="J134" s="237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</row>
    <row r="135" spans="1:25" hidden="1" x14ac:dyDescent="0.2">
      <c r="A135" s="171">
        <f t="shared" si="31"/>
        <v>0</v>
      </c>
      <c r="B135" s="171" t="str">
        <f t="shared" si="32"/>
        <v/>
      </c>
      <c r="C135" s="171">
        <f t="shared" si="33"/>
        <v>0</v>
      </c>
      <c r="D135" s="171">
        <f t="shared" si="34"/>
        <v>0</v>
      </c>
      <c r="E135" s="171">
        <f t="shared" si="35"/>
        <v>0</v>
      </c>
      <c r="F135" s="171">
        <f t="shared" si="36"/>
        <v>0</v>
      </c>
      <c r="G135" s="171" t="str">
        <f t="shared" si="37"/>
        <v/>
      </c>
      <c r="H135" s="178"/>
      <c r="I135" s="171">
        <f t="shared" si="38"/>
        <v>0</v>
      </c>
      <c r="J135" s="237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</row>
    <row r="136" spans="1:25" hidden="1" x14ac:dyDescent="0.2">
      <c r="A136" s="171">
        <f t="shared" si="31"/>
        <v>0</v>
      </c>
      <c r="B136" s="171" t="str">
        <f t="shared" si="32"/>
        <v/>
      </c>
      <c r="C136" s="171">
        <f t="shared" si="33"/>
        <v>0</v>
      </c>
      <c r="D136" s="171">
        <f t="shared" si="34"/>
        <v>0</v>
      </c>
      <c r="E136" s="171">
        <f t="shared" si="35"/>
        <v>0</v>
      </c>
      <c r="F136" s="171">
        <f t="shared" si="36"/>
        <v>0</v>
      </c>
      <c r="G136" s="171" t="str">
        <f t="shared" si="37"/>
        <v/>
      </c>
      <c r="H136" s="178"/>
      <c r="I136" s="171">
        <f t="shared" si="38"/>
        <v>0</v>
      </c>
      <c r="J136" s="237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</row>
    <row r="137" spans="1:25" hidden="1" x14ac:dyDescent="0.2">
      <c r="A137" s="171">
        <f t="shared" si="31"/>
        <v>0</v>
      </c>
      <c r="B137" s="171" t="str">
        <f t="shared" si="32"/>
        <v/>
      </c>
      <c r="C137" s="171">
        <f t="shared" si="33"/>
        <v>0</v>
      </c>
      <c r="D137" s="171">
        <f t="shared" si="34"/>
        <v>0</v>
      </c>
      <c r="E137" s="171">
        <f t="shared" si="35"/>
        <v>0</v>
      </c>
      <c r="F137" s="171">
        <f t="shared" si="36"/>
        <v>0</v>
      </c>
      <c r="G137" s="171" t="str">
        <f t="shared" si="37"/>
        <v/>
      </c>
      <c r="H137" s="178"/>
      <c r="I137" s="171">
        <f t="shared" si="38"/>
        <v>0</v>
      </c>
      <c r="J137" s="237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</row>
    <row r="138" spans="1:25" hidden="1" x14ac:dyDescent="0.2">
      <c r="A138" s="171">
        <f t="shared" si="31"/>
        <v>0</v>
      </c>
      <c r="B138" s="171" t="str">
        <f t="shared" si="32"/>
        <v/>
      </c>
      <c r="C138" s="171">
        <f t="shared" si="33"/>
        <v>0</v>
      </c>
      <c r="D138" s="171">
        <f t="shared" si="34"/>
        <v>0</v>
      </c>
      <c r="E138" s="171">
        <f t="shared" si="35"/>
        <v>0</v>
      </c>
      <c r="F138" s="171">
        <f t="shared" si="36"/>
        <v>0</v>
      </c>
      <c r="G138" s="171" t="str">
        <f t="shared" si="37"/>
        <v/>
      </c>
      <c r="H138" s="178"/>
      <c r="I138" s="171">
        <f t="shared" si="38"/>
        <v>0</v>
      </c>
      <c r="J138" s="237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</row>
    <row r="139" spans="1:25" hidden="1" x14ac:dyDescent="0.2">
      <c r="A139" s="171">
        <f t="shared" si="31"/>
        <v>0</v>
      </c>
      <c r="B139" s="171" t="str">
        <f t="shared" si="32"/>
        <v/>
      </c>
      <c r="C139" s="171">
        <f t="shared" si="33"/>
        <v>0</v>
      </c>
      <c r="D139" s="171">
        <f t="shared" si="34"/>
        <v>0</v>
      </c>
      <c r="E139" s="171">
        <f t="shared" si="35"/>
        <v>0</v>
      </c>
      <c r="F139" s="171">
        <f t="shared" si="36"/>
        <v>0</v>
      </c>
      <c r="G139" s="171" t="str">
        <f t="shared" si="37"/>
        <v/>
      </c>
      <c r="H139" s="178"/>
      <c r="I139" s="171">
        <f t="shared" si="38"/>
        <v>0</v>
      </c>
      <c r="J139" s="237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</row>
    <row r="140" spans="1:25" hidden="1" x14ac:dyDescent="0.2">
      <c r="A140" s="171">
        <f t="shared" si="31"/>
        <v>0</v>
      </c>
      <c r="B140" s="171" t="str">
        <f t="shared" si="32"/>
        <v/>
      </c>
      <c r="C140" s="171">
        <f t="shared" si="33"/>
        <v>0</v>
      </c>
      <c r="D140" s="171">
        <f t="shared" si="34"/>
        <v>0</v>
      </c>
      <c r="E140" s="171">
        <f t="shared" si="35"/>
        <v>0</v>
      </c>
      <c r="F140" s="171">
        <f t="shared" si="36"/>
        <v>0</v>
      </c>
      <c r="G140" s="171" t="str">
        <f t="shared" si="37"/>
        <v/>
      </c>
      <c r="H140" s="178"/>
      <c r="I140" s="171">
        <f t="shared" si="38"/>
        <v>0</v>
      </c>
      <c r="J140" s="237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</row>
    <row r="141" spans="1:25" hidden="1" x14ac:dyDescent="0.2">
      <c r="A141" s="171">
        <f t="shared" si="31"/>
        <v>0</v>
      </c>
      <c r="B141" s="171" t="str">
        <f t="shared" si="32"/>
        <v/>
      </c>
      <c r="C141" s="171">
        <f t="shared" si="33"/>
        <v>0</v>
      </c>
      <c r="D141" s="171">
        <f t="shared" si="34"/>
        <v>0</v>
      </c>
      <c r="E141" s="171">
        <f t="shared" si="35"/>
        <v>0</v>
      </c>
      <c r="F141" s="171">
        <f t="shared" si="36"/>
        <v>0</v>
      </c>
      <c r="G141" s="171" t="str">
        <f t="shared" si="37"/>
        <v/>
      </c>
      <c r="H141" s="178"/>
      <c r="I141" s="171">
        <f t="shared" si="38"/>
        <v>0</v>
      </c>
      <c r="J141" s="237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</row>
    <row r="142" spans="1:25" hidden="1" x14ac:dyDescent="0.2">
      <c r="A142" s="171">
        <f t="shared" si="31"/>
        <v>0</v>
      </c>
      <c r="B142" s="171" t="str">
        <f t="shared" si="32"/>
        <v/>
      </c>
      <c r="C142" s="171">
        <f t="shared" si="33"/>
        <v>0</v>
      </c>
      <c r="D142" s="171">
        <f t="shared" si="34"/>
        <v>0</v>
      </c>
      <c r="E142" s="171">
        <f t="shared" si="35"/>
        <v>0</v>
      </c>
      <c r="F142" s="171">
        <f t="shared" si="36"/>
        <v>0</v>
      </c>
      <c r="G142" s="171" t="str">
        <f t="shared" si="37"/>
        <v/>
      </c>
      <c r="H142" s="178"/>
      <c r="I142" s="171">
        <f t="shared" si="38"/>
        <v>0</v>
      </c>
      <c r="J142" s="237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</row>
    <row r="143" spans="1:25" hidden="1" x14ac:dyDescent="0.2">
      <c r="A143" s="171">
        <f t="shared" si="31"/>
        <v>0</v>
      </c>
      <c r="B143" s="171" t="str">
        <f t="shared" si="32"/>
        <v/>
      </c>
      <c r="C143" s="171">
        <f t="shared" si="33"/>
        <v>0</v>
      </c>
      <c r="D143" s="171">
        <f t="shared" si="34"/>
        <v>0</v>
      </c>
      <c r="E143" s="171">
        <f t="shared" si="35"/>
        <v>0</v>
      </c>
      <c r="F143" s="171">
        <f t="shared" si="36"/>
        <v>0</v>
      </c>
      <c r="G143" s="171" t="str">
        <f t="shared" si="37"/>
        <v/>
      </c>
      <c r="H143" s="178"/>
      <c r="I143" s="171">
        <f t="shared" si="38"/>
        <v>0</v>
      </c>
      <c r="J143" s="237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</row>
    <row r="144" spans="1:25" hidden="1" x14ac:dyDescent="0.2">
      <c r="A144" s="171">
        <f t="shared" si="31"/>
        <v>0</v>
      </c>
      <c r="B144" s="171" t="str">
        <f t="shared" si="32"/>
        <v/>
      </c>
      <c r="C144" s="171">
        <f t="shared" si="33"/>
        <v>0</v>
      </c>
      <c r="D144" s="171">
        <f t="shared" si="34"/>
        <v>0</v>
      </c>
      <c r="E144" s="171">
        <f t="shared" si="35"/>
        <v>0</v>
      </c>
      <c r="F144" s="171">
        <f t="shared" si="36"/>
        <v>0</v>
      </c>
      <c r="G144" s="171" t="str">
        <f t="shared" si="37"/>
        <v/>
      </c>
      <c r="H144" s="178"/>
      <c r="I144" s="171">
        <f t="shared" si="38"/>
        <v>0</v>
      </c>
      <c r="J144" s="237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</row>
    <row r="145" spans="1:25" hidden="1" x14ac:dyDescent="0.2">
      <c r="A145" s="171">
        <f t="shared" si="31"/>
        <v>0</v>
      </c>
      <c r="B145" s="171" t="str">
        <f t="shared" si="32"/>
        <v/>
      </c>
      <c r="C145" s="171">
        <f t="shared" si="33"/>
        <v>0</v>
      </c>
      <c r="D145" s="171">
        <f t="shared" si="34"/>
        <v>0</v>
      </c>
      <c r="E145" s="171">
        <f t="shared" si="35"/>
        <v>0</v>
      </c>
      <c r="F145" s="171">
        <f t="shared" si="36"/>
        <v>0</v>
      </c>
      <c r="G145" s="171" t="str">
        <f t="shared" si="37"/>
        <v/>
      </c>
      <c r="H145" s="178"/>
      <c r="I145" s="171">
        <f t="shared" si="38"/>
        <v>0</v>
      </c>
      <c r="J145" s="237"/>
      <c r="K145" s="178"/>
      <c r="L145" s="178"/>
      <c r="M145" s="178"/>
      <c r="N145" s="178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</row>
    <row r="146" spans="1:25" hidden="1" x14ac:dyDescent="0.2">
      <c r="A146" s="171">
        <f t="shared" si="31"/>
        <v>0</v>
      </c>
      <c r="B146" s="171" t="str">
        <f t="shared" si="32"/>
        <v/>
      </c>
      <c r="C146" s="171">
        <f t="shared" si="33"/>
        <v>0</v>
      </c>
      <c r="D146" s="171">
        <f t="shared" si="34"/>
        <v>0</v>
      </c>
      <c r="E146" s="171">
        <f t="shared" si="35"/>
        <v>0</v>
      </c>
      <c r="F146" s="171">
        <f t="shared" si="36"/>
        <v>0</v>
      </c>
      <c r="G146" s="171" t="str">
        <f t="shared" si="37"/>
        <v/>
      </c>
      <c r="H146" s="178"/>
      <c r="I146" s="171">
        <f t="shared" si="38"/>
        <v>0</v>
      </c>
      <c r="J146" s="237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</row>
    <row r="147" spans="1:25" hidden="1" x14ac:dyDescent="0.2">
      <c r="A147" s="171">
        <f t="shared" si="31"/>
        <v>0</v>
      </c>
      <c r="B147" s="171" t="str">
        <f t="shared" si="32"/>
        <v/>
      </c>
      <c r="C147" s="171">
        <f t="shared" si="33"/>
        <v>0</v>
      </c>
      <c r="D147" s="171">
        <f t="shared" si="34"/>
        <v>0</v>
      </c>
      <c r="E147" s="171">
        <f t="shared" si="35"/>
        <v>0</v>
      </c>
      <c r="F147" s="171">
        <f t="shared" si="36"/>
        <v>0</v>
      </c>
      <c r="G147" s="171" t="str">
        <f t="shared" si="37"/>
        <v/>
      </c>
      <c r="H147" s="178"/>
      <c r="I147" s="171">
        <f t="shared" si="38"/>
        <v>0</v>
      </c>
      <c r="J147" s="237"/>
      <c r="K147" s="178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</row>
    <row r="148" spans="1:25" hidden="1" x14ac:dyDescent="0.2">
      <c r="A148" s="171">
        <f t="shared" si="31"/>
        <v>0</v>
      </c>
      <c r="B148" s="171" t="str">
        <f t="shared" si="32"/>
        <v/>
      </c>
      <c r="C148" s="171">
        <f t="shared" si="33"/>
        <v>0</v>
      </c>
      <c r="D148" s="171">
        <f t="shared" si="34"/>
        <v>0</v>
      </c>
      <c r="E148" s="171">
        <f t="shared" si="35"/>
        <v>0</v>
      </c>
      <c r="F148" s="171">
        <f t="shared" si="36"/>
        <v>0</v>
      </c>
      <c r="G148" s="171" t="str">
        <f t="shared" si="37"/>
        <v/>
      </c>
      <c r="H148" s="178"/>
      <c r="I148" s="171">
        <f t="shared" si="38"/>
        <v>0</v>
      </c>
      <c r="J148" s="237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</row>
    <row r="149" spans="1:25" hidden="1" x14ac:dyDescent="0.2">
      <c r="A149" s="171">
        <f t="shared" si="31"/>
        <v>0</v>
      </c>
      <c r="B149" s="171" t="str">
        <f t="shared" si="32"/>
        <v/>
      </c>
      <c r="C149" s="171">
        <f t="shared" si="33"/>
        <v>0</v>
      </c>
      <c r="D149" s="171">
        <f t="shared" si="34"/>
        <v>0</v>
      </c>
      <c r="E149" s="171">
        <f t="shared" si="35"/>
        <v>0</v>
      </c>
      <c r="F149" s="171">
        <f t="shared" si="36"/>
        <v>0</v>
      </c>
      <c r="G149" s="171" t="str">
        <f t="shared" si="37"/>
        <v/>
      </c>
      <c r="H149" s="178"/>
      <c r="I149" s="171">
        <f t="shared" si="38"/>
        <v>0</v>
      </c>
      <c r="J149" s="237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</row>
    <row r="150" spans="1:25" hidden="1" x14ac:dyDescent="0.2">
      <c r="A150" s="171">
        <f t="shared" si="31"/>
        <v>0</v>
      </c>
      <c r="B150" s="171" t="str">
        <f t="shared" si="32"/>
        <v/>
      </c>
      <c r="C150" s="171">
        <f t="shared" si="33"/>
        <v>0</v>
      </c>
      <c r="D150" s="171">
        <f t="shared" si="34"/>
        <v>0</v>
      </c>
      <c r="E150" s="171">
        <f t="shared" si="35"/>
        <v>0</v>
      </c>
      <c r="F150" s="171">
        <f t="shared" si="36"/>
        <v>0</v>
      </c>
      <c r="G150" s="171" t="str">
        <f t="shared" si="37"/>
        <v/>
      </c>
      <c r="H150" s="178"/>
      <c r="I150" s="171">
        <f t="shared" si="38"/>
        <v>0</v>
      </c>
      <c r="J150" s="237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</row>
    <row r="151" spans="1:25" hidden="1" x14ac:dyDescent="0.2">
      <c r="A151" s="171">
        <f t="shared" si="31"/>
        <v>0</v>
      </c>
      <c r="B151" s="171" t="str">
        <f t="shared" si="32"/>
        <v/>
      </c>
      <c r="C151" s="171">
        <f t="shared" si="33"/>
        <v>0</v>
      </c>
      <c r="D151" s="171">
        <f t="shared" si="34"/>
        <v>0</v>
      </c>
      <c r="E151" s="171">
        <f t="shared" si="35"/>
        <v>0</v>
      </c>
      <c r="F151" s="171">
        <f t="shared" si="36"/>
        <v>0</v>
      </c>
      <c r="G151" s="171" t="str">
        <f t="shared" si="37"/>
        <v/>
      </c>
      <c r="H151" s="178"/>
      <c r="I151" s="171">
        <f t="shared" si="38"/>
        <v>0</v>
      </c>
      <c r="J151" s="237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</row>
    <row r="152" spans="1:25" hidden="1" x14ac:dyDescent="0.2">
      <c r="A152" s="171">
        <f t="shared" si="31"/>
        <v>0</v>
      </c>
      <c r="B152" s="171" t="str">
        <f t="shared" si="32"/>
        <v/>
      </c>
      <c r="C152" s="171">
        <f t="shared" si="33"/>
        <v>0</v>
      </c>
      <c r="D152" s="171">
        <f t="shared" si="34"/>
        <v>0</v>
      </c>
      <c r="E152" s="171">
        <f t="shared" si="35"/>
        <v>0</v>
      </c>
      <c r="F152" s="171">
        <f t="shared" si="36"/>
        <v>0</v>
      </c>
      <c r="G152" s="171" t="str">
        <f t="shared" si="37"/>
        <v/>
      </c>
      <c r="H152" s="178"/>
      <c r="I152" s="171">
        <f t="shared" si="38"/>
        <v>0</v>
      </c>
      <c r="J152" s="237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  <c r="Y152" s="178"/>
    </row>
    <row r="153" spans="1:25" hidden="1" x14ac:dyDescent="0.2">
      <c r="A153" s="171">
        <f t="shared" si="31"/>
        <v>0</v>
      </c>
      <c r="B153" s="171" t="str">
        <f t="shared" si="32"/>
        <v/>
      </c>
      <c r="C153" s="171">
        <f t="shared" si="33"/>
        <v>0</v>
      </c>
      <c r="D153" s="171">
        <f t="shared" si="34"/>
        <v>0</v>
      </c>
      <c r="E153" s="171">
        <f t="shared" si="35"/>
        <v>0</v>
      </c>
      <c r="F153" s="171">
        <f t="shared" si="36"/>
        <v>0</v>
      </c>
      <c r="G153" s="171" t="str">
        <f t="shared" si="37"/>
        <v/>
      </c>
      <c r="H153" s="178"/>
      <c r="I153" s="171">
        <f t="shared" si="38"/>
        <v>0</v>
      </c>
      <c r="J153" s="237"/>
      <c r="K153" s="178"/>
      <c r="L153" s="178"/>
      <c r="M153" s="178"/>
      <c r="N153" s="178"/>
      <c r="O153" s="178"/>
      <c r="P153" s="178"/>
      <c r="Q153" s="178"/>
      <c r="R153" s="178"/>
      <c r="S153" s="178"/>
      <c r="T153" s="178"/>
      <c r="U153" s="178"/>
      <c r="V153" s="178"/>
      <c r="W153" s="178"/>
      <c r="X153" s="178"/>
      <c r="Y153" s="178"/>
    </row>
    <row r="154" spans="1:25" hidden="1" x14ac:dyDescent="0.2">
      <c r="A154" s="171">
        <f t="shared" si="31"/>
        <v>0</v>
      </c>
      <c r="B154" s="171" t="str">
        <f t="shared" si="32"/>
        <v/>
      </c>
      <c r="C154" s="171">
        <f t="shared" si="33"/>
        <v>0</v>
      </c>
      <c r="D154" s="171">
        <f t="shared" si="34"/>
        <v>0</v>
      </c>
      <c r="E154" s="171">
        <f t="shared" si="35"/>
        <v>0</v>
      </c>
      <c r="F154" s="171">
        <f t="shared" si="36"/>
        <v>0</v>
      </c>
      <c r="G154" s="171" t="str">
        <f t="shared" si="37"/>
        <v/>
      </c>
      <c r="H154" s="178"/>
      <c r="I154" s="171">
        <f t="shared" si="38"/>
        <v>0</v>
      </c>
      <c r="J154" s="237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</row>
    <row r="155" spans="1:25" hidden="1" x14ac:dyDescent="0.2">
      <c r="A155" s="171">
        <f t="shared" si="31"/>
        <v>0</v>
      </c>
      <c r="B155" s="171" t="str">
        <f t="shared" si="32"/>
        <v/>
      </c>
      <c r="C155" s="171">
        <f t="shared" si="33"/>
        <v>0</v>
      </c>
      <c r="D155" s="171">
        <f t="shared" si="34"/>
        <v>0</v>
      </c>
      <c r="E155" s="171">
        <f t="shared" si="35"/>
        <v>0</v>
      </c>
      <c r="F155" s="171">
        <f t="shared" si="36"/>
        <v>0</v>
      </c>
      <c r="G155" s="171" t="str">
        <f t="shared" si="37"/>
        <v/>
      </c>
      <c r="H155" s="178"/>
      <c r="I155" s="171">
        <f t="shared" si="38"/>
        <v>0</v>
      </c>
      <c r="J155" s="237"/>
      <c r="K155" s="178"/>
      <c r="L155" s="178"/>
      <c r="M155" s="178"/>
      <c r="N155" s="178"/>
      <c r="O155" s="178"/>
      <c r="P155" s="178"/>
      <c r="Q155" s="178"/>
      <c r="R155" s="178"/>
      <c r="S155" s="178"/>
      <c r="T155" s="178"/>
      <c r="U155" s="178"/>
      <c r="V155" s="178"/>
      <c r="W155" s="178"/>
      <c r="X155" s="178"/>
      <c r="Y155" s="178"/>
    </row>
    <row r="156" spans="1:25" hidden="1" x14ac:dyDescent="0.2">
      <c r="A156" s="171">
        <f t="shared" si="31"/>
        <v>0</v>
      </c>
      <c r="B156" s="171" t="str">
        <f t="shared" si="32"/>
        <v/>
      </c>
      <c r="C156" s="171">
        <f t="shared" si="33"/>
        <v>0</v>
      </c>
      <c r="D156" s="171">
        <f t="shared" si="34"/>
        <v>0</v>
      </c>
      <c r="E156" s="171">
        <f t="shared" si="35"/>
        <v>0</v>
      </c>
      <c r="F156" s="171">
        <f t="shared" si="36"/>
        <v>0</v>
      </c>
      <c r="G156" s="171" t="str">
        <f t="shared" si="37"/>
        <v/>
      </c>
      <c r="H156" s="178"/>
      <c r="I156" s="171">
        <f t="shared" si="38"/>
        <v>0</v>
      </c>
      <c r="J156" s="237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  <c r="Y156" s="178"/>
    </row>
    <row r="157" spans="1:25" hidden="1" x14ac:dyDescent="0.2">
      <c r="A157" s="171">
        <f t="shared" si="31"/>
        <v>0</v>
      </c>
      <c r="B157" s="171" t="str">
        <f t="shared" si="32"/>
        <v/>
      </c>
      <c r="C157" s="171">
        <f t="shared" si="33"/>
        <v>0</v>
      </c>
      <c r="D157" s="171">
        <f t="shared" si="34"/>
        <v>0</v>
      </c>
      <c r="E157" s="171">
        <f t="shared" si="35"/>
        <v>0</v>
      </c>
      <c r="F157" s="171">
        <f t="shared" si="36"/>
        <v>0</v>
      </c>
      <c r="G157" s="171" t="str">
        <f t="shared" si="37"/>
        <v/>
      </c>
      <c r="H157" s="178"/>
      <c r="I157" s="171">
        <f t="shared" si="38"/>
        <v>0</v>
      </c>
      <c r="J157" s="237"/>
      <c r="K157" s="178"/>
      <c r="L157" s="178"/>
      <c r="M157" s="178"/>
      <c r="N157" s="178"/>
      <c r="O157" s="178"/>
      <c r="P157" s="178"/>
      <c r="Q157" s="178"/>
      <c r="R157" s="178"/>
      <c r="S157" s="178"/>
      <c r="T157" s="178"/>
      <c r="U157" s="178"/>
      <c r="V157" s="178"/>
      <c r="W157" s="178"/>
      <c r="X157" s="178"/>
      <c r="Y157" s="178"/>
    </row>
    <row r="158" spans="1:25" hidden="1" x14ac:dyDescent="0.2">
      <c r="P158" s="171"/>
      <c r="R158" s="193"/>
    </row>
    <row r="159" spans="1:25" x14ac:dyDescent="0.2">
      <c r="P159" s="171"/>
      <c r="R159" s="193"/>
    </row>
    <row r="161" spans="1:37" ht="15" x14ac:dyDescent="0.25">
      <c r="A161" s="301" t="s">
        <v>672</v>
      </c>
      <c r="B161" s="178"/>
      <c r="C161" s="178"/>
      <c r="D161" s="178"/>
      <c r="E161" s="178"/>
      <c r="F161" s="178"/>
      <c r="G161" s="178"/>
      <c r="H161" s="178"/>
      <c r="I161" s="178"/>
      <c r="J161" s="237"/>
      <c r="K161" s="178"/>
      <c r="L161" s="178"/>
      <c r="M161" s="178"/>
      <c r="N161" s="178"/>
      <c r="O161" s="178"/>
      <c r="P161" s="178"/>
      <c r="Q161" s="178"/>
      <c r="R161" s="178"/>
      <c r="S161" s="178"/>
      <c r="T161" s="178"/>
      <c r="U161" s="178"/>
      <c r="V161" s="178"/>
      <c r="W161" s="178"/>
      <c r="X161" s="178"/>
      <c r="Y161" s="178"/>
      <c r="Z161" s="178"/>
      <c r="AA161" s="178"/>
      <c r="AB161" s="178"/>
      <c r="AC161" s="178"/>
      <c r="AD161" s="178"/>
      <c r="AE161" s="178"/>
      <c r="AF161" s="178"/>
      <c r="AG161" s="178"/>
      <c r="AH161" s="178"/>
      <c r="AI161" s="178"/>
      <c r="AJ161" s="178"/>
      <c r="AK161" s="178"/>
    </row>
    <row r="162" spans="1:37" x14ac:dyDescent="0.2">
      <c r="A162" s="178" t="s">
        <v>229</v>
      </c>
      <c r="B162" s="178"/>
      <c r="C162" s="178"/>
      <c r="D162" s="178"/>
      <c r="E162" s="178"/>
      <c r="F162" s="178"/>
      <c r="G162" s="178"/>
      <c r="H162" s="178"/>
      <c r="I162" s="178"/>
      <c r="J162" s="237"/>
      <c r="K162" s="178"/>
      <c r="L162" s="201">
        <v>38</v>
      </c>
      <c r="M162" s="201">
        <v>39</v>
      </c>
      <c r="N162" s="201">
        <v>40</v>
      </c>
      <c r="O162" s="354">
        <v>41</v>
      </c>
      <c r="P162" s="355"/>
      <c r="Q162" s="355"/>
      <c r="R162" s="355"/>
      <c r="S162" s="355"/>
      <c r="T162" s="355"/>
      <c r="U162" s="356"/>
      <c r="V162" s="372">
        <v>42</v>
      </c>
      <c r="W162" s="373"/>
      <c r="X162" s="374"/>
      <c r="Y162" s="305">
        <v>43</v>
      </c>
      <c r="Z162" s="305">
        <v>44</v>
      </c>
      <c r="AA162" s="305">
        <v>45</v>
      </c>
      <c r="AB162" s="244"/>
      <c r="AC162" s="306">
        <v>46</v>
      </c>
      <c r="AD162" s="244"/>
      <c r="AE162" s="244"/>
      <c r="AF162" s="306">
        <v>47</v>
      </c>
      <c r="AG162" s="305">
        <v>48</v>
      </c>
      <c r="AH162" s="244"/>
      <c r="AI162" s="306" t="s">
        <v>802</v>
      </c>
      <c r="AJ162" s="306" t="s">
        <v>803</v>
      </c>
      <c r="AK162" s="305" t="s">
        <v>835</v>
      </c>
    </row>
    <row r="163" spans="1:37" ht="28.5" x14ac:dyDescent="0.2">
      <c r="A163" s="307" t="s">
        <v>148</v>
      </c>
      <c r="B163" s="223" t="s">
        <v>149</v>
      </c>
      <c r="C163" s="223" t="s">
        <v>210</v>
      </c>
      <c r="D163" s="223" t="s">
        <v>150</v>
      </c>
      <c r="E163" s="223" t="s">
        <v>151</v>
      </c>
      <c r="F163" s="223" t="s">
        <v>152</v>
      </c>
      <c r="G163" s="223" t="s">
        <v>153</v>
      </c>
      <c r="H163" s="223"/>
      <c r="I163" s="223" t="s">
        <v>207</v>
      </c>
      <c r="J163" s="247"/>
      <c r="K163" s="307" t="s">
        <v>230</v>
      </c>
      <c r="L163" s="223" t="s">
        <v>748</v>
      </c>
      <c r="M163" s="223" t="s">
        <v>231</v>
      </c>
      <c r="N163" s="223" t="s">
        <v>570</v>
      </c>
      <c r="O163" s="223" t="s">
        <v>749</v>
      </c>
      <c r="P163" s="223" t="s">
        <v>750</v>
      </c>
      <c r="Q163" s="223" t="s">
        <v>667</v>
      </c>
      <c r="R163" s="223" t="s">
        <v>668</v>
      </c>
      <c r="S163" s="223" t="s">
        <v>751</v>
      </c>
      <c r="T163" s="223" t="s">
        <v>669</v>
      </c>
      <c r="U163" s="223" t="s">
        <v>670</v>
      </c>
      <c r="V163" s="308" t="s">
        <v>753</v>
      </c>
      <c r="W163" s="308" t="s">
        <v>754</v>
      </c>
      <c r="X163" s="308" t="s">
        <v>755</v>
      </c>
      <c r="Y163" s="308" t="s">
        <v>27</v>
      </c>
      <c r="Z163" s="308" t="s">
        <v>756</v>
      </c>
      <c r="AA163" s="308" t="s">
        <v>757</v>
      </c>
      <c r="AB163" s="250"/>
      <c r="AC163" s="308" t="s">
        <v>249</v>
      </c>
      <c r="AD163" s="250"/>
      <c r="AE163" s="250"/>
      <c r="AF163" s="308" t="s">
        <v>252</v>
      </c>
      <c r="AG163" s="308" t="s">
        <v>253</v>
      </c>
      <c r="AH163" s="250"/>
      <c r="AI163" s="308" t="s">
        <v>758</v>
      </c>
      <c r="AJ163" s="308" t="s">
        <v>837</v>
      </c>
      <c r="AK163" s="308" t="s">
        <v>836</v>
      </c>
    </row>
    <row r="164" spans="1:37" x14ac:dyDescent="0.2">
      <c r="A164" s="171">
        <f>$A$10</f>
        <v>0</v>
      </c>
      <c r="B164" s="171" t="str">
        <f>$B$10</f>
        <v/>
      </c>
      <c r="C164" s="171">
        <f>$C$10</f>
        <v>0</v>
      </c>
      <c r="D164" s="171">
        <f>$D$10</f>
        <v>0</v>
      </c>
      <c r="E164" s="171">
        <f>$E$10</f>
        <v>0</v>
      </c>
      <c r="F164" s="171">
        <f>$F$10</f>
        <v>0</v>
      </c>
      <c r="G164" s="171" t="str">
        <f>$G$10</f>
        <v/>
      </c>
      <c r="H164" s="178"/>
      <c r="I164" s="171">
        <f>$I$10</f>
        <v>0</v>
      </c>
      <c r="J164" s="237"/>
      <c r="K164" s="171">
        <f>'NP + PA Comp and Prod'!$F$7</f>
        <v>1</v>
      </c>
      <c r="L164" s="171">
        <f>'NP + PA Comp and Prod'!$F$8</f>
        <v>0</v>
      </c>
      <c r="M164" s="171">
        <f>'NP + PA Comp and Prod'!$F$9</f>
        <v>0</v>
      </c>
      <c r="N164" s="171">
        <f>'NP + PA Comp and Prod'!$F$10</f>
        <v>0</v>
      </c>
      <c r="O164" s="251">
        <f>'NP + PA Comp and Prod'!$F$12</f>
        <v>0</v>
      </c>
      <c r="P164" s="251">
        <f>'NP + PA Comp and Prod'!$F$13</f>
        <v>0</v>
      </c>
      <c r="Q164" s="251">
        <f>'NP + PA Comp and Prod'!$F$14</f>
        <v>0</v>
      </c>
      <c r="R164" s="251">
        <f>'NP + PA Comp and Prod'!$F$15</f>
        <v>0</v>
      </c>
      <c r="S164" s="251">
        <f>'NP + PA Comp and Prod'!$F$16</f>
        <v>0</v>
      </c>
      <c r="T164" s="251">
        <f>'NP + PA Comp and Prod'!$F$17</f>
        <v>0</v>
      </c>
      <c r="U164" s="251">
        <f>'NP + PA Comp and Prod'!$F$18</f>
        <v>0</v>
      </c>
      <c r="V164" s="309">
        <f>'NP + PA Comp and Prod'!$F$22</f>
        <v>0</v>
      </c>
      <c r="W164" s="309">
        <f>'NP + PA Comp and Prod'!$F$23</f>
        <v>0</v>
      </c>
      <c r="X164" s="309">
        <f>'NP + PA Comp and Prod'!$F$24</f>
        <v>0</v>
      </c>
      <c r="Y164" s="309">
        <f>'NP + PA Comp and Prod'!$F$26</f>
        <v>0</v>
      </c>
      <c r="Z164" s="309">
        <f>'NP + PA Comp and Prod'!$F$27</f>
        <v>0</v>
      </c>
      <c r="AA164" s="309">
        <f>'NP + PA Comp and Prod'!$F$28</f>
        <v>0</v>
      </c>
      <c r="AB164" s="310"/>
      <c r="AC164" s="309">
        <f>'NP + PA Comp and Prod'!$F$31</f>
        <v>0</v>
      </c>
      <c r="AD164" s="310"/>
      <c r="AE164" s="310"/>
      <c r="AF164" s="309">
        <f>'NP + PA Comp and Prod'!$F$32</f>
        <v>0</v>
      </c>
      <c r="AG164" s="309">
        <f>'NP + PA Comp and Prod'!$F$33</f>
        <v>0</v>
      </c>
      <c r="AH164" s="310"/>
      <c r="AI164" s="309">
        <f>'NP + PA Comp and Prod'!$F$37</f>
        <v>0</v>
      </c>
      <c r="AJ164" s="309">
        <f>'NP + PA Comp and Prod'!$F$38</f>
        <v>0</v>
      </c>
      <c r="AK164" s="309">
        <f>'NP + PA Comp and Prod'!$F$39</f>
        <v>0</v>
      </c>
    </row>
    <row r="165" spans="1:37" x14ac:dyDescent="0.2">
      <c r="A165" s="171">
        <f t="shared" ref="A165:A203" si="39">$A$10</f>
        <v>0</v>
      </c>
      <c r="B165" s="171" t="str">
        <f t="shared" ref="B165:B203" si="40">$B$10</f>
        <v/>
      </c>
      <c r="C165" s="171">
        <f t="shared" ref="C165:C203" si="41">$C$10</f>
        <v>0</v>
      </c>
      <c r="D165" s="171">
        <f t="shared" ref="D165:D203" si="42">$D$10</f>
        <v>0</v>
      </c>
      <c r="E165" s="171">
        <f t="shared" ref="E165:E203" si="43">$E$10</f>
        <v>0</v>
      </c>
      <c r="F165" s="171">
        <f t="shared" ref="F165:F203" si="44">$F$10</f>
        <v>0</v>
      </c>
      <c r="G165" s="171" t="str">
        <f t="shared" ref="G165:G203" si="45">$G$10</f>
        <v/>
      </c>
      <c r="H165" s="178"/>
      <c r="I165" s="171">
        <f t="shared" ref="I165:I203" si="46">$I$10</f>
        <v>0</v>
      </c>
      <c r="J165" s="237"/>
      <c r="K165" s="171">
        <f>'NP + PA Comp and Prod'!$G$7</f>
        <v>2</v>
      </c>
      <c r="L165" s="171">
        <f>'NP + PA Comp and Prod'!$G$8</f>
        <v>0</v>
      </c>
      <c r="M165" s="171">
        <f>'NP + PA Comp and Prod'!$G$9</f>
        <v>0</v>
      </c>
      <c r="N165" s="171">
        <f>'NP + PA Comp and Prod'!$G$10</f>
        <v>0</v>
      </c>
      <c r="O165" s="251">
        <f>'NP + PA Comp and Prod'!$G$12</f>
        <v>0</v>
      </c>
      <c r="P165" s="251">
        <f>'NP + PA Comp and Prod'!$G$13</f>
        <v>0</v>
      </c>
      <c r="Q165" s="251">
        <f>'NP + PA Comp and Prod'!$G$14</f>
        <v>0</v>
      </c>
      <c r="R165" s="251">
        <f>'NP + PA Comp and Prod'!$G$15</f>
        <v>0</v>
      </c>
      <c r="S165" s="251">
        <f>'NP + PA Comp and Prod'!$G$16</f>
        <v>0</v>
      </c>
      <c r="T165" s="251">
        <f>'NP + PA Comp and Prod'!$G$17</f>
        <v>0</v>
      </c>
      <c r="U165" s="251">
        <f>'NP + PA Comp and Prod'!$G$18</f>
        <v>0</v>
      </c>
      <c r="V165" s="309">
        <f>'NP + PA Comp and Prod'!$G$22</f>
        <v>0</v>
      </c>
      <c r="W165" s="309">
        <f>'NP + PA Comp and Prod'!$G$23</f>
        <v>0</v>
      </c>
      <c r="X165" s="309">
        <f>'NP + PA Comp and Prod'!$G$24</f>
        <v>0</v>
      </c>
      <c r="Y165" s="309">
        <f>'NP + PA Comp and Prod'!$G$26</f>
        <v>0</v>
      </c>
      <c r="Z165" s="309">
        <f>'NP + PA Comp and Prod'!$G$27</f>
        <v>0</v>
      </c>
      <c r="AA165" s="309">
        <f>'NP + PA Comp and Prod'!$G$28</f>
        <v>0</v>
      </c>
      <c r="AB165" s="310"/>
      <c r="AC165" s="309">
        <f>'NP + PA Comp and Prod'!$G$31</f>
        <v>0</v>
      </c>
      <c r="AD165" s="310"/>
      <c r="AE165" s="310"/>
      <c r="AF165" s="309">
        <f>'NP + PA Comp and Prod'!$G$32</f>
        <v>0</v>
      </c>
      <c r="AG165" s="309">
        <f>'NP + PA Comp and Prod'!$G$33</f>
        <v>0</v>
      </c>
      <c r="AH165" s="310"/>
      <c r="AI165" s="309">
        <f>'NP + PA Comp and Prod'!$G$37</f>
        <v>0</v>
      </c>
      <c r="AJ165" s="309">
        <f>'NP + PA Comp and Prod'!$G$38</f>
        <v>0</v>
      </c>
      <c r="AK165" s="309">
        <f>'NP + PA Comp and Prod'!$G$39</f>
        <v>0</v>
      </c>
    </row>
    <row r="166" spans="1:37" x14ac:dyDescent="0.2">
      <c r="A166" s="171">
        <f t="shared" si="39"/>
        <v>0</v>
      </c>
      <c r="B166" s="171" t="str">
        <f t="shared" si="40"/>
        <v/>
      </c>
      <c r="C166" s="171">
        <f t="shared" si="41"/>
        <v>0</v>
      </c>
      <c r="D166" s="171">
        <f t="shared" si="42"/>
        <v>0</v>
      </c>
      <c r="E166" s="171">
        <f t="shared" si="43"/>
        <v>0</v>
      </c>
      <c r="F166" s="171">
        <f t="shared" si="44"/>
        <v>0</v>
      </c>
      <c r="G166" s="171" t="str">
        <f t="shared" si="45"/>
        <v/>
      </c>
      <c r="H166" s="178"/>
      <c r="I166" s="171">
        <f t="shared" si="46"/>
        <v>0</v>
      </c>
      <c r="J166" s="237"/>
      <c r="K166" s="171">
        <f>'NP + PA Comp and Prod'!$H$7</f>
        <v>3</v>
      </c>
      <c r="L166" s="171">
        <f>'NP + PA Comp and Prod'!$H$8</f>
        <v>0</v>
      </c>
      <c r="M166" s="171">
        <f>'NP + PA Comp and Prod'!$H$9</f>
        <v>0</v>
      </c>
      <c r="N166" s="171">
        <f>'NP + PA Comp and Prod'!$H$10</f>
        <v>0</v>
      </c>
      <c r="O166" s="251">
        <f>'NP + PA Comp and Prod'!$H$12</f>
        <v>0</v>
      </c>
      <c r="P166" s="251">
        <f>'NP + PA Comp and Prod'!$H$13</f>
        <v>0</v>
      </c>
      <c r="Q166" s="251">
        <f>'NP + PA Comp and Prod'!$H$14</f>
        <v>0</v>
      </c>
      <c r="R166" s="251">
        <f>'NP + PA Comp and Prod'!$H$15</f>
        <v>0</v>
      </c>
      <c r="S166" s="251">
        <f>'NP + PA Comp and Prod'!$H$16</f>
        <v>0</v>
      </c>
      <c r="T166" s="251">
        <f>'NP + PA Comp and Prod'!$H$17</f>
        <v>0</v>
      </c>
      <c r="U166" s="251">
        <f>'NP + PA Comp and Prod'!$H$18</f>
        <v>0</v>
      </c>
      <c r="V166" s="309">
        <f>'NP + PA Comp and Prod'!$H$22</f>
        <v>0</v>
      </c>
      <c r="W166" s="309">
        <f>'NP + PA Comp and Prod'!$H$23</f>
        <v>0</v>
      </c>
      <c r="X166" s="309">
        <f>'NP + PA Comp and Prod'!$H$24</f>
        <v>0</v>
      </c>
      <c r="Y166" s="309">
        <f>'NP + PA Comp and Prod'!$H$26</f>
        <v>0</v>
      </c>
      <c r="Z166" s="309">
        <f>'NP + PA Comp and Prod'!$H$27</f>
        <v>0</v>
      </c>
      <c r="AA166" s="309">
        <f>'NP + PA Comp and Prod'!$H$28</f>
        <v>0</v>
      </c>
      <c r="AB166" s="310"/>
      <c r="AC166" s="309">
        <f>'NP + PA Comp and Prod'!$H$31</f>
        <v>0</v>
      </c>
      <c r="AD166" s="310"/>
      <c r="AE166" s="310"/>
      <c r="AF166" s="309">
        <f>'NP + PA Comp and Prod'!$H$32</f>
        <v>0</v>
      </c>
      <c r="AG166" s="309">
        <f>'NP + PA Comp and Prod'!$H$33</f>
        <v>0</v>
      </c>
      <c r="AH166" s="310"/>
      <c r="AI166" s="309">
        <f>'NP + PA Comp and Prod'!$H$37</f>
        <v>0</v>
      </c>
      <c r="AJ166" s="309">
        <f>'NP + PA Comp and Prod'!$H$38</f>
        <v>0</v>
      </c>
      <c r="AK166" s="309">
        <f>'NP + PA Comp and Prod'!$H$39</f>
        <v>0</v>
      </c>
    </row>
    <row r="167" spans="1:37" x14ac:dyDescent="0.2">
      <c r="A167" s="171">
        <f t="shared" si="39"/>
        <v>0</v>
      </c>
      <c r="B167" s="171" t="str">
        <f t="shared" si="40"/>
        <v/>
      </c>
      <c r="C167" s="171">
        <f t="shared" si="41"/>
        <v>0</v>
      </c>
      <c r="D167" s="171">
        <f t="shared" si="42"/>
        <v>0</v>
      </c>
      <c r="E167" s="171">
        <f t="shared" si="43"/>
        <v>0</v>
      </c>
      <c r="F167" s="171">
        <f t="shared" si="44"/>
        <v>0</v>
      </c>
      <c r="G167" s="171" t="str">
        <f t="shared" si="45"/>
        <v/>
      </c>
      <c r="H167" s="178"/>
      <c r="I167" s="171">
        <f t="shared" si="46"/>
        <v>0</v>
      </c>
      <c r="J167" s="237"/>
      <c r="K167" s="171">
        <f>'NP + PA Comp and Prod'!$I$7</f>
        <v>4</v>
      </c>
      <c r="L167" s="171">
        <f>'NP + PA Comp and Prod'!$I$8</f>
        <v>0</v>
      </c>
      <c r="M167" s="171">
        <f>'NP + PA Comp and Prod'!$I$9</f>
        <v>0</v>
      </c>
      <c r="N167" s="171">
        <f>'NP + PA Comp and Prod'!$I$10</f>
        <v>0</v>
      </c>
      <c r="O167" s="251">
        <f>'NP + PA Comp and Prod'!$I$12</f>
        <v>0</v>
      </c>
      <c r="P167" s="251">
        <f>'NP + PA Comp and Prod'!$I$13</f>
        <v>0</v>
      </c>
      <c r="Q167" s="251">
        <f>'NP + PA Comp and Prod'!$I$14</f>
        <v>0</v>
      </c>
      <c r="R167" s="251">
        <f>'NP + PA Comp and Prod'!$I$15</f>
        <v>0</v>
      </c>
      <c r="S167" s="251">
        <f>'NP + PA Comp and Prod'!$I$16</f>
        <v>0</v>
      </c>
      <c r="T167" s="251">
        <f>'NP + PA Comp and Prod'!$I$17</f>
        <v>0</v>
      </c>
      <c r="U167" s="251">
        <f>'NP + PA Comp and Prod'!$I$18</f>
        <v>0</v>
      </c>
      <c r="V167" s="309">
        <f>'NP + PA Comp and Prod'!$I$22</f>
        <v>0</v>
      </c>
      <c r="W167" s="309">
        <f>'NP + PA Comp and Prod'!$I$23</f>
        <v>0</v>
      </c>
      <c r="X167" s="309">
        <f>'NP + PA Comp and Prod'!$I$24</f>
        <v>0</v>
      </c>
      <c r="Y167" s="309">
        <f>'NP + PA Comp and Prod'!$I$26</f>
        <v>0</v>
      </c>
      <c r="Z167" s="309">
        <f>'NP + PA Comp and Prod'!$I$27</f>
        <v>0</v>
      </c>
      <c r="AA167" s="309">
        <f>'NP + PA Comp and Prod'!$I$28</f>
        <v>0</v>
      </c>
      <c r="AB167" s="310"/>
      <c r="AC167" s="309">
        <f>'NP + PA Comp and Prod'!$I$31</f>
        <v>0</v>
      </c>
      <c r="AD167" s="310"/>
      <c r="AE167" s="310"/>
      <c r="AF167" s="309">
        <f>'NP + PA Comp and Prod'!$I$32</f>
        <v>0</v>
      </c>
      <c r="AG167" s="309">
        <f>'NP + PA Comp and Prod'!$I$33</f>
        <v>0</v>
      </c>
      <c r="AH167" s="310"/>
      <c r="AI167" s="309">
        <f>'NP + PA Comp and Prod'!$I$37</f>
        <v>0</v>
      </c>
      <c r="AJ167" s="309">
        <f>'NP + PA Comp and Prod'!$I$38</f>
        <v>0</v>
      </c>
      <c r="AK167" s="309">
        <f>'NP + PA Comp and Prod'!$I$39</f>
        <v>0</v>
      </c>
    </row>
    <row r="168" spans="1:37" x14ac:dyDescent="0.2">
      <c r="A168" s="171">
        <f t="shared" si="39"/>
        <v>0</v>
      </c>
      <c r="B168" s="171" t="str">
        <f t="shared" si="40"/>
        <v/>
      </c>
      <c r="C168" s="171">
        <f t="shared" si="41"/>
        <v>0</v>
      </c>
      <c r="D168" s="171">
        <f t="shared" si="42"/>
        <v>0</v>
      </c>
      <c r="E168" s="171">
        <f t="shared" si="43"/>
        <v>0</v>
      </c>
      <c r="F168" s="171">
        <f t="shared" si="44"/>
        <v>0</v>
      </c>
      <c r="G168" s="171" t="str">
        <f t="shared" si="45"/>
        <v/>
      </c>
      <c r="H168" s="178"/>
      <c r="I168" s="171">
        <f t="shared" si="46"/>
        <v>0</v>
      </c>
      <c r="J168" s="237"/>
      <c r="K168" s="171">
        <f>'NP + PA Comp and Prod'!$J$7</f>
        <v>5</v>
      </c>
      <c r="L168" s="171">
        <f>'NP + PA Comp and Prod'!$J$8</f>
        <v>0</v>
      </c>
      <c r="M168" s="171">
        <f>'NP + PA Comp and Prod'!$J$9</f>
        <v>0</v>
      </c>
      <c r="N168" s="171">
        <f>'NP + PA Comp and Prod'!$J$10</f>
        <v>0</v>
      </c>
      <c r="O168" s="251">
        <f>'NP + PA Comp and Prod'!$J$12</f>
        <v>0</v>
      </c>
      <c r="P168" s="251">
        <f>'NP + PA Comp and Prod'!$J$13</f>
        <v>0</v>
      </c>
      <c r="Q168" s="251">
        <f>'NP + PA Comp and Prod'!$J$14</f>
        <v>0</v>
      </c>
      <c r="R168" s="251">
        <f>'NP + PA Comp and Prod'!$J$15</f>
        <v>0</v>
      </c>
      <c r="S168" s="251">
        <f>'NP + PA Comp and Prod'!$J$16</f>
        <v>0</v>
      </c>
      <c r="T168" s="251">
        <f>'NP + PA Comp and Prod'!$J$17</f>
        <v>0</v>
      </c>
      <c r="U168" s="251">
        <f>'NP + PA Comp and Prod'!$J$18</f>
        <v>0</v>
      </c>
      <c r="V168" s="309">
        <f>'NP + PA Comp and Prod'!$J$22</f>
        <v>0</v>
      </c>
      <c r="W168" s="309">
        <f>'NP + PA Comp and Prod'!$J$23</f>
        <v>0</v>
      </c>
      <c r="X168" s="309">
        <f>'NP + PA Comp and Prod'!$J$24</f>
        <v>0</v>
      </c>
      <c r="Y168" s="309">
        <f>'NP + PA Comp and Prod'!$J$26</f>
        <v>0</v>
      </c>
      <c r="Z168" s="309">
        <f>'NP + PA Comp and Prod'!$J$27</f>
        <v>0</v>
      </c>
      <c r="AA168" s="309">
        <f>'NP + PA Comp and Prod'!$J$28</f>
        <v>0</v>
      </c>
      <c r="AB168" s="310"/>
      <c r="AC168" s="309">
        <f>'NP + PA Comp and Prod'!$J$31</f>
        <v>0</v>
      </c>
      <c r="AD168" s="310"/>
      <c r="AE168" s="310"/>
      <c r="AF168" s="309">
        <f>'NP + PA Comp and Prod'!$J$32</f>
        <v>0</v>
      </c>
      <c r="AG168" s="309">
        <f>'NP + PA Comp and Prod'!$J$33</f>
        <v>0</v>
      </c>
      <c r="AH168" s="310"/>
      <c r="AI168" s="309">
        <f>'NP + PA Comp and Prod'!$J$37</f>
        <v>0</v>
      </c>
      <c r="AJ168" s="309">
        <f>'NP + PA Comp and Prod'!$J$38</f>
        <v>0</v>
      </c>
      <c r="AK168" s="309">
        <f>'NP + PA Comp and Prod'!$J$39</f>
        <v>0</v>
      </c>
    </row>
    <row r="169" spans="1:37" x14ac:dyDescent="0.2">
      <c r="A169" s="171">
        <f t="shared" si="39"/>
        <v>0</v>
      </c>
      <c r="B169" s="171" t="str">
        <f t="shared" si="40"/>
        <v/>
      </c>
      <c r="C169" s="171">
        <f t="shared" si="41"/>
        <v>0</v>
      </c>
      <c r="D169" s="171">
        <f t="shared" si="42"/>
        <v>0</v>
      </c>
      <c r="E169" s="171">
        <f t="shared" si="43"/>
        <v>0</v>
      </c>
      <c r="F169" s="171">
        <f t="shared" si="44"/>
        <v>0</v>
      </c>
      <c r="G169" s="171" t="str">
        <f t="shared" si="45"/>
        <v/>
      </c>
      <c r="H169" s="178"/>
      <c r="I169" s="171">
        <f t="shared" si="46"/>
        <v>0</v>
      </c>
      <c r="J169" s="237"/>
      <c r="K169" s="171">
        <f>'NP + PA Comp and Prod'!$K$7</f>
        <v>6</v>
      </c>
      <c r="L169" s="171">
        <f>'NP + PA Comp and Prod'!$K$8</f>
        <v>0</v>
      </c>
      <c r="M169" s="171">
        <f>'NP + PA Comp and Prod'!$K$9</f>
        <v>0</v>
      </c>
      <c r="N169" s="171">
        <f>'NP + PA Comp and Prod'!$K$10</f>
        <v>0</v>
      </c>
      <c r="O169" s="251">
        <f>'NP + PA Comp and Prod'!$K$12</f>
        <v>0</v>
      </c>
      <c r="P169" s="251">
        <f>'NP + PA Comp and Prod'!$K$13</f>
        <v>0</v>
      </c>
      <c r="Q169" s="251">
        <f>'NP + PA Comp and Prod'!$K$14</f>
        <v>0</v>
      </c>
      <c r="R169" s="251">
        <f>'NP + PA Comp and Prod'!$K$15</f>
        <v>0</v>
      </c>
      <c r="S169" s="251">
        <f>'NP + PA Comp and Prod'!$K$16</f>
        <v>0</v>
      </c>
      <c r="T169" s="251">
        <f>'NP + PA Comp and Prod'!$K$17</f>
        <v>0</v>
      </c>
      <c r="U169" s="251">
        <f>'NP + PA Comp and Prod'!$K$18</f>
        <v>0</v>
      </c>
      <c r="V169" s="309">
        <f>'NP + PA Comp and Prod'!$K$22</f>
        <v>0</v>
      </c>
      <c r="W169" s="309">
        <f>'NP + PA Comp and Prod'!$K$23</f>
        <v>0</v>
      </c>
      <c r="X169" s="309">
        <f>'NP + PA Comp and Prod'!$K$24</f>
        <v>0</v>
      </c>
      <c r="Y169" s="309">
        <f>'NP + PA Comp and Prod'!$K$26</f>
        <v>0</v>
      </c>
      <c r="Z169" s="309">
        <f>'NP + PA Comp and Prod'!$K$27</f>
        <v>0</v>
      </c>
      <c r="AA169" s="309">
        <f>'NP + PA Comp and Prod'!$K$28</f>
        <v>0</v>
      </c>
      <c r="AB169" s="310"/>
      <c r="AC169" s="309">
        <f>'NP + PA Comp and Prod'!$K$31</f>
        <v>0</v>
      </c>
      <c r="AD169" s="310"/>
      <c r="AE169" s="310"/>
      <c r="AF169" s="309">
        <f>'NP + PA Comp and Prod'!$K$32</f>
        <v>0</v>
      </c>
      <c r="AG169" s="309">
        <f>'NP + PA Comp and Prod'!$K$33</f>
        <v>0</v>
      </c>
      <c r="AH169" s="310"/>
      <c r="AI169" s="309">
        <f>'NP + PA Comp and Prod'!$K$37</f>
        <v>0</v>
      </c>
      <c r="AJ169" s="309">
        <f>'NP + PA Comp and Prod'!$K$38</f>
        <v>0</v>
      </c>
      <c r="AK169" s="309">
        <f>'NP + PA Comp and Prod'!$K$39</f>
        <v>0</v>
      </c>
    </row>
    <row r="170" spans="1:37" x14ac:dyDescent="0.2">
      <c r="A170" s="171">
        <f t="shared" si="39"/>
        <v>0</v>
      </c>
      <c r="B170" s="171" t="str">
        <f t="shared" si="40"/>
        <v/>
      </c>
      <c r="C170" s="171">
        <f t="shared" si="41"/>
        <v>0</v>
      </c>
      <c r="D170" s="171">
        <f t="shared" si="42"/>
        <v>0</v>
      </c>
      <c r="E170" s="171">
        <f t="shared" si="43"/>
        <v>0</v>
      </c>
      <c r="F170" s="171">
        <f t="shared" si="44"/>
        <v>0</v>
      </c>
      <c r="G170" s="171" t="str">
        <f t="shared" si="45"/>
        <v/>
      </c>
      <c r="H170" s="178"/>
      <c r="I170" s="171">
        <f t="shared" si="46"/>
        <v>0</v>
      </c>
      <c r="J170" s="237"/>
      <c r="K170" s="171">
        <f>'NP + PA Comp and Prod'!$L$7</f>
        <v>7</v>
      </c>
      <c r="L170" s="171">
        <f>'NP + PA Comp and Prod'!$L$8</f>
        <v>0</v>
      </c>
      <c r="M170" s="171">
        <f>'NP + PA Comp and Prod'!$L$9</f>
        <v>0</v>
      </c>
      <c r="N170" s="171">
        <f>'NP + PA Comp and Prod'!$L$10</f>
        <v>0</v>
      </c>
      <c r="O170" s="251">
        <f>'NP + PA Comp and Prod'!$L$12</f>
        <v>0</v>
      </c>
      <c r="P170" s="251">
        <f>'NP + PA Comp and Prod'!$L$13</f>
        <v>0</v>
      </c>
      <c r="Q170" s="251">
        <f>'NP + PA Comp and Prod'!$L$14</f>
        <v>0</v>
      </c>
      <c r="R170" s="251">
        <f>'NP + PA Comp and Prod'!$L$15</f>
        <v>0</v>
      </c>
      <c r="S170" s="251">
        <f>'NP + PA Comp and Prod'!$L$16</f>
        <v>0</v>
      </c>
      <c r="T170" s="251">
        <f>'NP + PA Comp and Prod'!$L$17</f>
        <v>0</v>
      </c>
      <c r="U170" s="251">
        <f>'NP + PA Comp and Prod'!$L$18</f>
        <v>0</v>
      </c>
      <c r="V170" s="309">
        <f>'NP + PA Comp and Prod'!$L$22</f>
        <v>0</v>
      </c>
      <c r="W170" s="309">
        <f>'NP + PA Comp and Prod'!$L$23</f>
        <v>0</v>
      </c>
      <c r="X170" s="309">
        <f>'NP + PA Comp and Prod'!$L$24</f>
        <v>0</v>
      </c>
      <c r="Y170" s="309">
        <f>'NP + PA Comp and Prod'!$L$26</f>
        <v>0</v>
      </c>
      <c r="Z170" s="309">
        <f>'NP + PA Comp and Prod'!$L$27</f>
        <v>0</v>
      </c>
      <c r="AA170" s="309">
        <f>'NP + PA Comp and Prod'!$L$28</f>
        <v>0</v>
      </c>
      <c r="AB170" s="310"/>
      <c r="AC170" s="309">
        <f>'NP + PA Comp and Prod'!$L$31</f>
        <v>0</v>
      </c>
      <c r="AD170" s="310"/>
      <c r="AE170" s="310"/>
      <c r="AF170" s="309">
        <f>'NP + PA Comp and Prod'!$L$32</f>
        <v>0</v>
      </c>
      <c r="AG170" s="309">
        <f>'NP + PA Comp and Prod'!$L$33</f>
        <v>0</v>
      </c>
      <c r="AH170" s="310"/>
      <c r="AI170" s="309">
        <f>'NP + PA Comp and Prod'!$L$37</f>
        <v>0</v>
      </c>
      <c r="AJ170" s="309">
        <f>'NP + PA Comp and Prod'!$L$38</f>
        <v>0</v>
      </c>
      <c r="AK170" s="309">
        <f>'NP + PA Comp and Prod'!$L$39</f>
        <v>0</v>
      </c>
    </row>
    <row r="171" spans="1:37" x14ac:dyDescent="0.2">
      <c r="A171" s="171">
        <f t="shared" si="39"/>
        <v>0</v>
      </c>
      <c r="B171" s="171" t="str">
        <f t="shared" si="40"/>
        <v/>
      </c>
      <c r="C171" s="171">
        <f t="shared" si="41"/>
        <v>0</v>
      </c>
      <c r="D171" s="171">
        <f t="shared" si="42"/>
        <v>0</v>
      </c>
      <c r="E171" s="171">
        <f t="shared" si="43"/>
        <v>0</v>
      </c>
      <c r="F171" s="171">
        <f t="shared" si="44"/>
        <v>0</v>
      </c>
      <c r="G171" s="171" t="str">
        <f t="shared" si="45"/>
        <v/>
      </c>
      <c r="H171" s="178"/>
      <c r="I171" s="171">
        <f t="shared" si="46"/>
        <v>0</v>
      </c>
      <c r="J171" s="237"/>
      <c r="K171" s="171">
        <f>'NP + PA Comp and Prod'!$M$7</f>
        <v>8</v>
      </c>
      <c r="L171" s="171">
        <f>'NP + PA Comp and Prod'!$M$8</f>
        <v>0</v>
      </c>
      <c r="M171" s="171">
        <f>'NP + PA Comp and Prod'!$M$9</f>
        <v>0</v>
      </c>
      <c r="N171" s="171">
        <f>'NP + PA Comp and Prod'!$M$10</f>
        <v>0</v>
      </c>
      <c r="O171" s="251">
        <f>'NP + PA Comp and Prod'!$M$12</f>
        <v>0</v>
      </c>
      <c r="P171" s="251">
        <f>'NP + PA Comp and Prod'!$M$13</f>
        <v>0</v>
      </c>
      <c r="Q171" s="251">
        <f>'NP + PA Comp and Prod'!$M$14</f>
        <v>0</v>
      </c>
      <c r="R171" s="251">
        <f>'NP + PA Comp and Prod'!$M$15</f>
        <v>0</v>
      </c>
      <c r="S171" s="251">
        <f>'NP + PA Comp and Prod'!$M$16</f>
        <v>0</v>
      </c>
      <c r="T171" s="251">
        <f>'NP + PA Comp and Prod'!$M$17</f>
        <v>0</v>
      </c>
      <c r="U171" s="251">
        <f>'NP + PA Comp and Prod'!$M$18</f>
        <v>0</v>
      </c>
      <c r="V171" s="309">
        <f>'NP + PA Comp and Prod'!$M$22</f>
        <v>0</v>
      </c>
      <c r="W171" s="309">
        <f>'NP + PA Comp and Prod'!$M$23</f>
        <v>0</v>
      </c>
      <c r="X171" s="309">
        <f>'NP + PA Comp and Prod'!$M$24</f>
        <v>0</v>
      </c>
      <c r="Y171" s="309">
        <f>'NP + PA Comp and Prod'!$M$26</f>
        <v>0</v>
      </c>
      <c r="Z171" s="309">
        <f>'NP + PA Comp and Prod'!$M$27</f>
        <v>0</v>
      </c>
      <c r="AA171" s="309">
        <f>'NP + PA Comp and Prod'!$M$28</f>
        <v>0</v>
      </c>
      <c r="AB171" s="310"/>
      <c r="AC171" s="309">
        <f>'NP + PA Comp and Prod'!$M$31</f>
        <v>0</v>
      </c>
      <c r="AD171" s="310"/>
      <c r="AE171" s="310"/>
      <c r="AF171" s="309">
        <f>'NP + PA Comp and Prod'!$M$32</f>
        <v>0</v>
      </c>
      <c r="AG171" s="309">
        <f>'NP + PA Comp and Prod'!$M$33</f>
        <v>0</v>
      </c>
      <c r="AH171" s="310"/>
      <c r="AI171" s="309">
        <f>'NP + PA Comp and Prod'!$M$37</f>
        <v>0</v>
      </c>
      <c r="AJ171" s="309">
        <f>'NP + PA Comp and Prod'!$M$38</f>
        <v>0</v>
      </c>
      <c r="AK171" s="309">
        <f>'NP + PA Comp and Prod'!$M$39</f>
        <v>0</v>
      </c>
    </row>
    <row r="172" spans="1:37" x14ac:dyDescent="0.2">
      <c r="A172" s="171">
        <f t="shared" si="39"/>
        <v>0</v>
      </c>
      <c r="B172" s="171" t="str">
        <f t="shared" si="40"/>
        <v/>
      </c>
      <c r="C172" s="171">
        <f t="shared" si="41"/>
        <v>0</v>
      </c>
      <c r="D172" s="171">
        <f t="shared" si="42"/>
        <v>0</v>
      </c>
      <c r="E172" s="171">
        <f t="shared" si="43"/>
        <v>0</v>
      </c>
      <c r="F172" s="171">
        <f t="shared" si="44"/>
        <v>0</v>
      </c>
      <c r="G172" s="171" t="str">
        <f t="shared" si="45"/>
        <v/>
      </c>
      <c r="H172" s="178"/>
      <c r="I172" s="171">
        <f t="shared" si="46"/>
        <v>0</v>
      </c>
      <c r="J172" s="237"/>
      <c r="K172" s="171">
        <f>'NP + PA Comp and Prod'!$N$7</f>
        <v>9</v>
      </c>
      <c r="L172" s="171">
        <f>'NP + PA Comp and Prod'!$N$8</f>
        <v>0</v>
      </c>
      <c r="M172" s="171">
        <f>'NP + PA Comp and Prod'!$N$9</f>
        <v>0</v>
      </c>
      <c r="N172" s="171">
        <f>'NP + PA Comp and Prod'!$N$10</f>
        <v>0</v>
      </c>
      <c r="O172" s="251">
        <f>'NP + PA Comp and Prod'!$N$12</f>
        <v>0</v>
      </c>
      <c r="P172" s="251">
        <f>'NP + PA Comp and Prod'!$N$13</f>
        <v>0</v>
      </c>
      <c r="Q172" s="251">
        <f>'NP + PA Comp and Prod'!$N$14</f>
        <v>0</v>
      </c>
      <c r="R172" s="251">
        <f>'NP + PA Comp and Prod'!$N$15</f>
        <v>0</v>
      </c>
      <c r="S172" s="251">
        <f>'NP + PA Comp and Prod'!$N$16</f>
        <v>0</v>
      </c>
      <c r="T172" s="251">
        <f>'NP + PA Comp and Prod'!$N$17</f>
        <v>0</v>
      </c>
      <c r="U172" s="251">
        <f>'NP + PA Comp and Prod'!$N$18</f>
        <v>0</v>
      </c>
      <c r="V172" s="309">
        <f>'NP + PA Comp and Prod'!$N$22</f>
        <v>0</v>
      </c>
      <c r="W172" s="309">
        <f>'NP + PA Comp and Prod'!$N$23</f>
        <v>0</v>
      </c>
      <c r="X172" s="309">
        <f>'NP + PA Comp and Prod'!$N$24</f>
        <v>0</v>
      </c>
      <c r="Y172" s="309">
        <f>'NP + PA Comp and Prod'!$N$26</f>
        <v>0</v>
      </c>
      <c r="Z172" s="309">
        <f>'NP + PA Comp and Prod'!$N$27</f>
        <v>0</v>
      </c>
      <c r="AA172" s="309">
        <f>'NP + PA Comp and Prod'!$N$28</f>
        <v>0</v>
      </c>
      <c r="AB172" s="310"/>
      <c r="AC172" s="309">
        <f>'NP + PA Comp and Prod'!$N$31</f>
        <v>0</v>
      </c>
      <c r="AD172" s="310"/>
      <c r="AE172" s="310"/>
      <c r="AF172" s="309">
        <f>'NP + PA Comp and Prod'!$N$32</f>
        <v>0</v>
      </c>
      <c r="AG172" s="309">
        <f>'NP + PA Comp and Prod'!$N$33</f>
        <v>0</v>
      </c>
      <c r="AH172" s="310"/>
      <c r="AI172" s="309">
        <f>'NP + PA Comp and Prod'!$N$37</f>
        <v>0</v>
      </c>
      <c r="AJ172" s="309">
        <f>'NP + PA Comp and Prod'!$N$38</f>
        <v>0</v>
      </c>
      <c r="AK172" s="309">
        <f>'NP + PA Comp and Prod'!$N$39</f>
        <v>0</v>
      </c>
    </row>
    <row r="173" spans="1:37" x14ac:dyDescent="0.2">
      <c r="A173" s="171">
        <f t="shared" si="39"/>
        <v>0</v>
      </c>
      <c r="B173" s="171" t="str">
        <f t="shared" si="40"/>
        <v/>
      </c>
      <c r="C173" s="171">
        <f t="shared" si="41"/>
        <v>0</v>
      </c>
      <c r="D173" s="171">
        <f t="shared" si="42"/>
        <v>0</v>
      </c>
      <c r="E173" s="171">
        <f t="shared" si="43"/>
        <v>0</v>
      </c>
      <c r="F173" s="171">
        <f t="shared" si="44"/>
        <v>0</v>
      </c>
      <c r="G173" s="171" t="str">
        <f t="shared" si="45"/>
        <v/>
      </c>
      <c r="H173" s="178"/>
      <c r="I173" s="171">
        <f t="shared" si="46"/>
        <v>0</v>
      </c>
      <c r="J173" s="237"/>
      <c r="K173" s="171">
        <f>'NP + PA Comp and Prod'!$O$7</f>
        <v>10</v>
      </c>
      <c r="L173" s="171">
        <f>'NP + PA Comp and Prod'!$O$8</f>
        <v>0</v>
      </c>
      <c r="M173" s="171">
        <f>'NP + PA Comp and Prod'!$O$9</f>
        <v>0</v>
      </c>
      <c r="N173" s="171">
        <f>'NP + PA Comp and Prod'!$O$10</f>
        <v>0</v>
      </c>
      <c r="O173" s="251">
        <f>'NP + PA Comp and Prod'!$O$12</f>
        <v>0</v>
      </c>
      <c r="P173" s="251">
        <f>'NP + PA Comp and Prod'!$O$13</f>
        <v>0</v>
      </c>
      <c r="Q173" s="251">
        <f>'NP + PA Comp and Prod'!$O$14</f>
        <v>0</v>
      </c>
      <c r="R173" s="251">
        <f>'NP + PA Comp and Prod'!$O$15</f>
        <v>0</v>
      </c>
      <c r="S173" s="251">
        <f>'NP + PA Comp and Prod'!$O$16</f>
        <v>0</v>
      </c>
      <c r="T173" s="251">
        <f>'NP + PA Comp and Prod'!$O$17</f>
        <v>0</v>
      </c>
      <c r="U173" s="251">
        <f>'NP + PA Comp and Prod'!$O$18</f>
        <v>0</v>
      </c>
      <c r="V173" s="309">
        <f>'NP + PA Comp and Prod'!$O$22</f>
        <v>0</v>
      </c>
      <c r="W173" s="309">
        <f>'NP + PA Comp and Prod'!$O$23</f>
        <v>0</v>
      </c>
      <c r="X173" s="309">
        <f>'NP + PA Comp and Prod'!$O$24</f>
        <v>0</v>
      </c>
      <c r="Y173" s="309">
        <f>'NP + PA Comp and Prod'!$O$26</f>
        <v>0</v>
      </c>
      <c r="Z173" s="309">
        <f>'NP + PA Comp and Prod'!$O$27</f>
        <v>0</v>
      </c>
      <c r="AA173" s="309">
        <f>'NP + PA Comp and Prod'!$O$28</f>
        <v>0</v>
      </c>
      <c r="AB173" s="310"/>
      <c r="AC173" s="309">
        <f>'NP + PA Comp and Prod'!$O$31</f>
        <v>0</v>
      </c>
      <c r="AD173" s="310"/>
      <c r="AE173" s="310"/>
      <c r="AF173" s="309">
        <f>'NP + PA Comp and Prod'!$O$32</f>
        <v>0</v>
      </c>
      <c r="AG173" s="309">
        <f>'NP + PA Comp and Prod'!$O$33</f>
        <v>0</v>
      </c>
      <c r="AH173" s="310"/>
      <c r="AI173" s="309">
        <f>'NP + PA Comp and Prod'!$O$37</f>
        <v>0</v>
      </c>
      <c r="AJ173" s="309">
        <f>'NP + PA Comp and Prod'!$O$38</f>
        <v>0</v>
      </c>
      <c r="AK173" s="309">
        <f>'NP + PA Comp and Prod'!$O$39</f>
        <v>0</v>
      </c>
    </row>
    <row r="174" spans="1:37" x14ac:dyDescent="0.2">
      <c r="A174" s="171">
        <f t="shared" si="39"/>
        <v>0</v>
      </c>
      <c r="B174" s="171" t="str">
        <f t="shared" si="40"/>
        <v/>
      </c>
      <c r="C174" s="171">
        <f t="shared" si="41"/>
        <v>0</v>
      </c>
      <c r="D174" s="171">
        <f t="shared" si="42"/>
        <v>0</v>
      </c>
      <c r="E174" s="171">
        <f t="shared" si="43"/>
        <v>0</v>
      </c>
      <c r="F174" s="171">
        <f t="shared" si="44"/>
        <v>0</v>
      </c>
      <c r="G174" s="171" t="str">
        <f t="shared" si="45"/>
        <v/>
      </c>
      <c r="H174" s="178"/>
      <c r="I174" s="171">
        <f t="shared" si="46"/>
        <v>0</v>
      </c>
      <c r="J174" s="237"/>
      <c r="K174" s="171">
        <f>'NP + PA Comp and Prod'!$P$7</f>
        <v>11</v>
      </c>
      <c r="L174" s="171">
        <f>'NP + PA Comp and Prod'!$P$8</f>
        <v>0</v>
      </c>
      <c r="M174" s="171">
        <f>'NP + PA Comp and Prod'!$P$9</f>
        <v>0</v>
      </c>
      <c r="N174" s="171">
        <f>'NP + PA Comp and Prod'!$P$10</f>
        <v>0</v>
      </c>
      <c r="O174" s="251">
        <f>'NP + PA Comp and Prod'!$P$12</f>
        <v>0</v>
      </c>
      <c r="P174" s="251">
        <f>'NP + PA Comp and Prod'!$P$13</f>
        <v>0</v>
      </c>
      <c r="Q174" s="251">
        <f>'NP + PA Comp and Prod'!$P$14</f>
        <v>0</v>
      </c>
      <c r="R174" s="251">
        <f>'NP + PA Comp and Prod'!$P$15</f>
        <v>0</v>
      </c>
      <c r="S174" s="251">
        <f>'NP + PA Comp and Prod'!$P$16</f>
        <v>0</v>
      </c>
      <c r="T174" s="251">
        <f>'NP + PA Comp and Prod'!$P$17</f>
        <v>0</v>
      </c>
      <c r="U174" s="251">
        <f>'NP + PA Comp and Prod'!$P$18</f>
        <v>0</v>
      </c>
      <c r="V174" s="309">
        <f>'NP + PA Comp and Prod'!$P$22</f>
        <v>0</v>
      </c>
      <c r="W174" s="309">
        <f>'NP + PA Comp and Prod'!$P$23</f>
        <v>0</v>
      </c>
      <c r="X174" s="309">
        <f>'NP + PA Comp and Prod'!$P$24</f>
        <v>0</v>
      </c>
      <c r="Y174" s="309">
        <f>'NP + PA Comp and Prod'!$P$26</f>
        <v>0</v>
      </c>
      <c r="Z174" s="309">
        <f>'NP + PA Comp and Prod'!$P$27</f>
        <v>0</v>
      </c>
      <c r="AA174" s="309">
        <f>'NP + PA Comp and Prod'!$P$28</f>
        <v>0</v>
      </c>
      <c r="AB174" s="310"/>
      <c r="AC174" s="309">
        <f>'NP + PA Comp and Prod'!$P$31</f>
        <v>0</v>
      </c>
      <c r="AD174" s="310"/>
      <c r="AE174" s="310"/>
      <c r="AF174" s="309">
        <f>'NP + PA Comp and Prod'!$P$32</f>
        <v>0</v>
      </c>
      <c r="AG174" s="309">
        <f>'NP + PA Comp and Prod'!$P$33</f>
        <v>0</v>
      </c>
      <c r="AH174" s="310"/>
      <c r="AI174" s="309">
        <f>'NP + PA Comp and Prod'!$P$37</f>
        <v>0</v>
      </c>
      <c r="AJ174" s="309">
        <f>'NP + PA Comp and Prod'!$P$38</f>
        <v>0</v>
      </c>
      <c r="AK174" s="309">
        <f>'NP + PA Comp and Prod'!$P$39</f>
        <v>0</v>
      </c>
    </row>
    <row r="175" spans="1:37" x14ac:dyDescent="0.2">
      <c r="A175" s="171">
        <f t="shared" si="39"/>
        <v>0</v>
      </c>
      <c r="B175" s="171" t="str">
        <f t="shared" si="40"/>
        <v/>
      </c>
      <c r="C175" s="171">
        <f t="shared" si="41"/>
        <v>0</v>
      </c>
      <c r="D175" s="171">
        <f t="shared" si="42"/>
        <v>0</v>
      </c>
      <c r="E175" s="171">
        <f t="shared" si="43"/>
        <v>0</v>
      </c>
      <c r="F175" s="171">
        <f t="shared" si="44"/>
        <v>0</v>
      </c>
      <c r="G175" s="171" t="str">
        <f t="shared" si="45"/>
        <v/>
      </c>
      <c r="H175" s="178"/>
      <c r="I175" s="171">
        <f t="shared" si="46"/>
        <v>0</v>
      </c>
      <c r="J175" s="237"/>
      <c r="K175" s="171">
        <f>'NP + PA Comp and Prod'!$Q$7</f>
        <v>12</v>
      </c>
      <c r="L175" s="171">
        <f>'NP + PA Comp and Prod'!$Q$8</f>
        <v>0</v>
      </c>
      <c r="M175" s="171">
        <f>'NP + PA Comp and Prod'!$Q$9</f>
        <v>0</v>
      </c>
      <c r="N175" s="171">
        <f>'NP + PA Comp and Prod'!$Q$10</f>
        <v>0</v>
      </c>
      <c r="O175" s="251">
        <f>'NP + PA Comp and Prod'!$Q$12</f>
        <v>0</v>
      </c>
      <c r="P175" s="251">
        <f>'NP + PA Comp and Prod'!$Q$13</f>
        <v>0</v>
      </c>
      <c r="Q175" s="251">
        <f>'NP + PA Comp and Prod'!$Q$14</f>
        <v>0</v>
      </c>
      <c r="R175" s="251">
        <f>'NP + PA Comp and Prod'!$Q$15</f>
        <v>0</v>
      </c>
      <c r="S175" s="251">
        <f>'NP + PA Comp and Prod'!$Q$16</f>
        <v>0</v>
      </c>
      <c r="T175" s="251">
        <f>'NP + PA Comp and Prod'!$Q$17</f>
        <v>0</v>
      </c>
      <c r="U175" s="251">
        <f>'NP + PA Comp and Prod'!$Q$18</f>
        <v>0</v>
      </c>
      <c r="V175" s="309">
        <f>'NP + PA Comp and Prod'!$Q$22</f>
        <v>0</v>
      </c>
      <c r="W175" s="309">
        <f>'NP + PA Comp and Prod'!$Q$23</f>
        <v>0</v>
      </c>
      <c r="X175" s="309">
        <f>'NP + PA Comp and Prod'!$Q$24</f>
        <v>0</v>
      </c>
      <c r="Y175" s="309">
        <f>'NP + PA Comp and Prod'!$Q$26</f>
        <v>0</v>
      </c>
      <c r="Z175" s="309">
        <f>'NP + PA Comp and Prod'!$Q$27</f>
        <v>0</v>
      </c>
      <c r="AA175" s="309">
        <f>'NP + PA Comp and Prod'!$Q$28</f>
        <v>0</v>
      </c>
      <c r="AB175" s="310"/>
      <c r="AC175" s="309">
        <f>'NP + PA Comp and Prod'!$Q$31</f>
        <v>0</v>
      </c>
      <c r="AD175" s="310"/>
      <c r="AE175" s="310"/>
      <c r="AF175" s="309">
        <f>'NP + PA Comp and Prod'!$Q$32</f>
        <v>0</v>
      </c>
      <c r="AG175" s="309">
        <f>'NP + PA Comp and Prod'!$Q$33</f>
        <v>0</v>
      </c>
      <c r="AH175" s="310"/>
      <c r="AI175" s="309">
        <f>'NP + PA Comp and Prod'!$Q$37</f>
        <v>0</v>
      </c>
      <c r="AJ175" s="309">
        <f>'NP + PA Comp and Prod'!$Q$38</f>
        <v>0</v>
      </c>
      <c r="AK175" s="309">
        <f>'NP + PA Comp and Prod'!$Q$39</f>
        <v>0</v>
      </c>
    </row>
    <row r="176" spans="1:37" x14ac:dyDescent="0.2">
      <c r="A176" s="171">
        <f t="shared" si="39"/>
        <v>0</v>
      </c>
      <c r="B176" s="171" t="str">
        <f t="shared" si="40"/>
        <v/>
      </c>
      <c r="C176" s="171">
        <f t="shared" si="41"/>
        <v>0</v>
      </c>
      <c r="D176" s="171">
        <f t="shared" si="42"/>
        <v>0</v>
      </c>
      <c r="E176" s="171">
        <f t="shared" si="43"/>
        <v>0</v>
      </c>
      <c r="F176" s="171">
        <f t="shared" si="44"/>
        <v>0</v>
      </c>
      <c r="G176" s="171" t="str">
        <f t="shared" si="45"/>
        <v/>
      </c>
      <c r="H176" s="178"/>
      <c r="I176" s="171">
        <f t="shared" si="46"/>
        <v>0</v>
      </c>
      <c r="J176" s="237"/>
      <c r="K176" s="171">
        <f>'NP + PA Comp and Prod'!$R$7</f>
        <v>13</v>
      </c>
      <c r="L176" s="171">
        <f>'NP + PA Comp and Prod'!$R$8</f>
        <v>0</v>
      </c>
      <c r="M176" s="171">
        <f>'NP + PA Comp and Prod'!$R$9</f>
        <v>0</v>
      </c>
      <c r="N176" s="171">
        <f>'NP + PA Comp and Prod'!$R$10</f>
        <v>0</v>
      </c>
      <c r="O176" s="251">
        <f>'NP + PA Comp and Prod'!$R$12</f>
        <v>0</v>
      </c>
      <c r="P176" s="251">
        <f>'NP + PA Comp and Prod'!$R$13</f>
        <v>0</v>
      </c>
      <c r="Q176" s="251">
        <f>'NP + PA Comp and Prod'!$R$14</f>
        <v>0</v>
      </c>
      <c r="R176" s="251">
        <f>'NP + PA Comp and Prod'!$R$15</f>
        <v>0</v>
      </c>
      <c r="S176" s="251">
        <f>'NP + PA Comp and Prod'!$R$16</f>
        <v>0</v>
      </c>
      <c r="T176" s="251">
        <f>'NP + PA Comp and Prod'!$R$17</f>
        <v>0</v>
      </c>
      <c r="U176" s="251">
        <f>'NP + PA Comp and Prod'!$R$18</f>
        <v>0</v>
      </c>
      <c r="V176" s="309">
        <f>'NP + PA Comp and Prod'!$R$22</f>
        <v>0</v>
      </c>
      <c r="W176" s="309">
        <f>'NP + PA Comp and Prod'!$R$23</f>
        <v>0</v>
      </c>
      <c r="X176" s="309">
        <f>'NP + PA Comp and Prod'!$R$24</f>
        <v>0</v>
      </c>
      <c r="Y176" s="309">
        <f>'NP + PA Comp and Prod'!$R$26</f>
        <v>0</v>
      </c>
      <c r="Z176" s="309">
        <f>'NP + PA Comp and Prod'!$R$27</f>
        <v>0</v>
      </c>
      <c r="AA176" s="309">
        <f>'NP + PA Comp and Prod'!$R$28</f>
        <v>0</v>
      </c>
      <c r="AB176" s="310"/>
      <c r="AC176" s="309">
        <f>'NP + PA Comp and Prod'!$R$31</f>
        <v>0</v>
      </c>
      <c r="AD176" s="310"/>
      <c r="AE176" s="310"/>
      <c r="AF176" s="309">
        <f>'NP + PA Comp and Prod'!$R$32</f>
        <v>0</v>
      </c>
      <c r="AG176" s="309">
        <f>'NP + PA Comp and Prod'!$R$33</f>
        <v>0</v>
      </c>
      <c r="AH176" s="310"/>
      <c r="AI176" s="309">
        <f>'NP + PA Comp and Prod'!$R$37</f>
        <v>0</v>
      </c>
      <c r="AJ176" s="309">
        <f>'NP + PA Comp and Prod'!$R$38</f>
        <v>0</v>
      </c>
      <c r="AK176" s="309">
        <f>'NP + PA Comp and Prod'!$R$39</f>
        <v>0</v>
      </c>
    </row>
    <row r="177" spans="1:37" x14ac:dyDescent="0.2">
      <c r="A177" s="171">
        <f t="shared" si="39"/>
        <v>0</v>
      </c>
      <c r="B177" s="171" t="str">
        <f t="shared" si="40"/>
        <v/>
      </c>
      <c r="C177" s="171">
        <f t="shared" si="41"/>
        <v>0</v>
      </c>
      <c r="D177" s="171">
        <f t="shared" si="42"/>
        <v>0</v>
      </c>
      <c r="E177" s="171">
        <f t="shared" si="43"/>
        <v>0</v>
      </c>
      <c r="F177" s="171">
        <f t="shared" si="44"/>
        <v>0</v>
      </c>
      <c r="G177" s="171" t="str">
        <f t="shared" si="45"/>
        <v/>
      </c>
      <c r="H177" s="178"/>
      <c r="I177" s="171">
        <f t="shared" si="46"/>
        <v>0</v>
      </c>
      <c r="J177" s="237"/>
      <c r="K177" s="171">
        <f>'NP + PA Comp and Prod'!$S$7</f>
        <v>14</v>
      </c>
      <c r="L177" s="171">
        <f>'NP + PA Comp and Prod'!$S$8</f>
        <v>0</v>
      </c>
      <c r="M177" s="171">
        <f>'NP + PA Comp and Prod'!$S$9</f>
        <v>0</v>
      </c>
      <c r="N177" s="171">
        <f>'NP + PA Comp and Prod'!$S$10</f>
        <v>0</v>
      </c>
      <c r="O177" s="251">
        <f>'NP + PA Comp and Prod'!$S$12</f>
        <v>0</v>
      </c>
      <c r="P177" s="251">
        <f>'NP + PA Comp and Prod'!$S$13</f>
        <v>0</v>
      </c>
      <c r="Q177" s="251">
        <f>'NP + PA Comp and Prod'!$S$14</f>
        <v>0</v>
      </c>
      <c r="R177" s="251">
        <f>'NP + PA Comp and Prod'!$S$15</f>
        <v>0</v>
      </c>
      <c r="S177" s="251">
        <f>'NP + PA Comp and Prod'!$S$16</f>
        <v>0</v>
      </c>
      <c r="T177" s="251">
        <f>'NP + PA Comp and Prod'!$S$17</f>
        <v>0</v>
      </c>
      <c r="U177" s="251">
        <f>'NP + PA Comp and Prod'!$S$18</f>
        <v>0</v>
      </c>
      <c r="V177" s="309">
        <f>'NP + PA Comp and Prod'!$S$22</f>
        <v>0</v>
      </c>
      <c r="W177" s="309">
        <f>'NP + PA Comp and Prod'!$S$23</f>
        <v>0</v>
      </c>
      <c r="X177" s="309">
        <f>'NP + PA Comp and Prod'!$S$24</f>
        <v>0</v>
      </c>
      <c r="Y177" s="309">
        <f>'NP + PA Comp and Prod'!$S$26</f>
        <v>0</v>
      </c>
      <c r="Z177" s="309">
        <f>'NP + PA Comp and Prod'!$S$27</f>
        <v>0</v>
      </c>
      <c r="AA177" s="309">
        <f>'NP + PA Comp and Prod'!$S$28</f>
        <v>0</v>
      </c>
      <c r="AB177" s="310"/>
      <c r="AC177" s="309">
        <f>'NP + PA Comp and Prod'!$S$31</f>
        <v>0</v>
      </c>
      <c r="AD177" s="310"/>
      <c r="AE177" s="310"/>
      <c r="AF177" s="309">
        <f>'NP + PA Comp and Prod'!$S$32</f>
        <v>0</v>
      </c>
      <c r="AG177" s="309">
        <f>'NP + PA Comp and Prod'!$S$33</f>
        <v>0</v>
      </c>
      <c r="AH177" s="310"/>
      <c r="AI177" s="309">
        <f>'NP + PA Comp and Prod'!$S$37</f>
        <v>0</v>
      </c>
      <c r="AJ177" s="309">
        <f>'NP + PA Comp and Prod'!$S$38</f>
        <v>0</v>
      </c>
      <c r="AK177" s="309">
        <f>'NP + PA Comp and Prod'!$S$39</f>
        <v>0</v>
      </c>
    </row>
    <row r="178" spans="1:37" x14ac:dyDescent="0.2">
      <c r="A178" s="171">
        <f t="shared" si="39"/>
        <v>0</v>
      </c>
      <c r="B178" s="171" t="str">
        <f t="shared" si="40"/>
        <v/>
      </c>
      <c r="C178" s="171">
        <f t="shared" si="41"/>
        <v>0</v>
      </c>
      <c r="D178" s="171">
        <f t="shared" si="42"/>
        <v>0</v>
      </c>
      <c r="E178" s="171">
        <f t="shared" si="43"/>
        <v>0</v>
      </c>
      <c r="F178" s="171">
        <f t="shared" si="44"/>
        <v>0</v>
      </c>
      <c r="G178" s="171" t="str">
        <f t="shared" si="45"/>
        <v/>
      </c>
      <c r="H178" s="178"/>
      <c r="I178" s="171">
        <f t="shared" si="46"/>
        <v>0</v>
      </c>
      <c r="J178" s="237"/>
      <c r="K178" s="171">
        <f>'NP + PA Comp and Prod'!$T$7</f>
        <v>15</v>
      </c>
      <c r="L178" s="171">
        <f>'NP + PA Comp and Prod'!$T$8</f>
        <v>0</v>
      </c>
      <c r="M178" s="171">
        <f>'NP + PA Comp and Prod'!$T$9</f>
        <v>0</v>
      </c>
      <c r="N178" s="171">
        <f>'NP + PA Comp and Prod'!$T$10</f>
        <v>0</v>
      </c>
      <c r="O178" s="251">
        <f>'NP + PA Comp and Prod'!$T$12</f>
        <v>0</v>
      </c>
      <c r="P178" s="251">
        <f>'NP + PA Comp and Prod'!$T$13</f>
        <v>0</v>
      </c>
      <c r="Q178" s="251">
        <f>'NP + PA Comp and Prod'!$T$14</f>
        <v>0</v>
      </c>
      <c r="R178" s="251">
        <f>'NP + PA Comp and Prod'!$T$15</f>
        <v>0</v>
      </c>
      <c r="S178" s="251">
        <f>'NP + PA Comp and Prod'!$T$16</f>
        <v>0</v>
      </c>
      <c r="T178" s="251">
        <f>'NP + PA Comp and Prod'!$T$17</f>
        <v>0</v>
      </c>
      <c r="U178" s="251">
        <f>'NP + PA Comp and Prod'!$T$18</f>
        <v>0</v>
      </c>
      <c r="V178" s="309">
        <f>'NP + PA Comp and Prod'!$T$22</f>
        <v>0</v>
      </c>
      <c r="W178" s="309">
        <f>'NP + PA Comp and Prod'!$T$23</f>
        <v>0</v>
      </c>
      <c r="X178" s="309">
        <f>'NP + PA Comp and Prod'!$T$24</f>
        <v>0</v>
      </c>
      <c r="Y178" s="309">
        <f>'NP + PA Comp and Prod'!$T$26</f>
        <v>0</v>
      </c>
      <c r="Z178" s="309">
        <f>'NP + PA Comp and Prod'!$T$27</f>
        <v>0</v>
      </c>
      <c r="AA178" s="309">
        <f>'NP + PA Comp and Prod'!$T$28</f>
        <v>0</v>
      </c>
      <c r="AB178" s="310"/>
      <c r="AC178" s="309">
        <f>'NP + PA Comp and Prod'!$T$31</f>
        <v>0</v>
      </c>
      <c r="AD178" s="310"/>
      <c r="AE178" s="310"/>
      <c r="AF178" s="309">
        <f>'NP + PA Comp and Prod'!$T$32</f>
        <v>0</v>
      </c>
      <c r="AG178" s="309">
        <f>'NP + PA Comp and Prod'!$T$33</f>
        <v>0</v>
      </c>
      <c r="AH178" s="310"/>
      <c r="AI178" s="309">
        <f>'NP + PA Comp and Prod'!$T$37</f>
        <v>0</v>
      </c>
      <c r="AJ178" s="309">
        <f>'NP + PA Comp and Prod'!$T$38</f>
        <v>0</v>
      </c>
      <c r="AK178" s="309">
        <f>'NP + PA Comp and Prod'!$T$39</f>
        <v>0</v>
      </c>
    </row>
    <row r="179" spans="1:37" x14ac:dyDescent="0.2">
      <c r="A179" s="171">
        <f t="shared" si="39"/>
        <v>0</v>
      </c>
      <c r="B179" s="171" t="str">
        <f t="shared" si="40"/>
        <v/>
      </c>
      <c r="C179" s="171">
        <f t="shared" si="41"/>
        <v>0</v>
      </c>
      <c r="D179" s="171">
        <f t="shared" si="42"/>
        <v>0</v>
      </c>
      <c r="E179" s="171">
        <f t="shared" si="43"/>
        <v>0</v>
      </c>
      <c r="F179" s="171">
        <f t="shared" si="44"/>
        <v>0</v>
      </c>
      <c r="G179" s="171" t="str">
        <f t="shared" si="45"/>
        <v/>
      </c>
      <c r="H179" s="178"/>
      <c r="I179" s="171">
        <f t="shared" si="46"/>
        <v>0</v>
      </c>
      <c r="J179" s="237"/>
      <c r="K179" s="171">
        <f>'NP + PA Comp and Prod'!$U$7</f>
        <v>16</v>
      </c>
      <c r="L179" s="171">
        <f>'NP + PA Comp and Prod'!$U$8</f>
        <v>0</v>
      </c>
      <c r="M179" s="171">
        <f>'NP + PA Comp and Prod'!$U$9</f>
        <v>0</v>
      </c>
      <c r="N179" s="171">
        <f>'NP + PA Comp and Prod'!$U$10</f>
        <v>0</v>
      </c>
      <c r="O179" s="251">
        <f>'NP + PA Comp and Prod'!$U$12</f>
        <v>0</v>
      </c>
      <c r="P179" s="251">
        <f>'NP + PA Comp and Prod'!$U$13</f>
        <v>0</v>
      </c>
      <c r="Q179" s="251">
        <f>'NP + PA Comp and Prod'!$U$14</f>
        <v>0</v>
      </c>
      <c r="R179" s="251">
        <f>'NP + PA Comp and Prod'!$U$15</f>
        <v>0</v>
      </c>
      <c r="S179" s="251">
        <f>'NP + PA Comp and Prod'!$U$16</f>
        <v>0</v>
      </c>
      <c r="T179" s="251">
        <f>'NP + PA Comp and Prod'!$U$17</f>
        <v>0</v>
      </c>
      <c r="U179" s="251">
        <f>'NP + PA Comp and Prod'!$U$18</f>
        <v>0</v>
      </c>
      <c r="V179" s="309">
        <f>'NP + PA Comp and Prod'!$U$22</f>
        <v>0</v>
      </c>
      <c r="W179" s="309">
        <f>'NP + PA Comp and Prod'!$U$23</f>
        <v>0</v>
      </c>
      <c r="X179" s="309">
        <f>'NP + PA Comp and Prod'!$U$24</f>
        <v>0</v>
      </c>
      <c r="Y179" s="309">
        <f>'NP + PA Comp and Prod'!$U$26</f>
        <v>0</v>
      </c>
      <c r="Z179" s="309">
        <f>'NP + PA Comp and Prod'!$U$27</f>
        <v>0</v>
      </c>
      <c r="AA179" s="309">
        <f>'NP + PA Comp and Prod'!$U$28</f>
        <v>0</v>
      </c>
      <c r="AB179" s="310"/>
      <c r="AC179" s="309">
        <f>'NP + PA Comp and Prod'!$U$31</f>
        <v>0</v>
      </c>
      <c r="AD179" s="310"/>
      <c r="AE179" s="310"/>
      <c r="AF179" s="309">
        <f>'NP + PA Comp and Prod'!$U$32</f>
        <v>0</v>
      </c>
      <c r="AG179" s="309">
        <f>'NP + PA Comp and Prod'!$U$33</f>
        <v>0</v>
      </c>
      <c r="AH179" s="310"/>
      <c r="AI179" s="309">
        <f>'NP + PA Comp and Prod'!$U$37</f>
        <v>0</v>
      </c>
      <c r="AJ179" s="309">
        <f>'NP + PA Comp and Prod'!$U$38</f>
        <v>0</v>
      </c>
      <c r="AK179" s="309">
        <f>'NP + PA Comp and Prod'!$U$39</f>
        <v>0</v>
      </c>
    </row>
    <row r="180" spans="1:37" x14ac:dyDescent="0.2">
      <c r="A180" s="171">
        <f t="shared" si="39"/>
        <v>0</v>
      </c>
      <c r="B180" s="171" t="str">
        <f t="shared" si="40"/>
        <v/>
      </c>
      <c r="C180" s="171">
        <f t="shared" si="41"/>
        <v>0</v>
      </c>
      <c r="D180" s="171">
        <f t="shared" si="42"/>
        <v>0</v>
      </c>
      <c r="E180" s="171">
        <f t="shared" si="43"/>
        <v>0</v>
      </c>
      <c r="F180" s="171">
        <f t="shared" si="44"/>
        <v>0</v>
      </c>
      <c r="G180" s="171" t="str">
        <f t="shared" si="45"/>
        <v/>
      </c>
      <c r="H180" s="178"/>
      <c r="I180" s="171">
        <f t="shared" si="46"/>
        <v>0</v>
      </c>
      <c r="J180" s="237"/>
      <c r="K180" s="171">
        <f>'NP + PA Comp and Prod'!$V$7</f>
        <v>17</v>
      </c>
      <c r="L180" s="171">
        <f>'NP + PA Comp and Prod'!$V$8</f>
        <v>0</v>
      </c>
      <c r="M180" s="171">
        <f>'NP + PA Comp and Prod'!$V$9</f>
        <v>0</v>
      </c>
      <c r="N180" s="171">
        <f>'NP + PA Comp and Prod'!$V$10</f>
        <v>0</v>
      </c>
      <c r="O180" s="251">
        <f>'NP + PA Comp and Prod'!$V$12</f>
        <v>0</v>
      </c>
      <c r="P180" s="251">
        <f>'NP + PA Comp and Prod'!$V$13</f>
        <v>0</v>
      </c>
      <c r="Q180" s="251">
        <f>'NP + PA Comp and Prod'!$V$14</f>
        <v>0</v>
      </c>
      <c r="R180" s="251">
        <f>'NP + PA Comp and Prod'!$V$15</f>
        <v>0</v>
      </c>
      <c r="S180" s="251">
        <f>'NP + PA Comp and Prod'!$V$16</f>
        <v>0</v>
      </c>
      <c r="T180" s="251">
        <f>'NP + PA Comp and Prod'!$V$17</f>
        <v>0</v>
      </c>
      <c r="U180" s="251">
        <f>'NP + PA Comp and Prod'!$V$18</f>
        <v>0</v>
      </c>
      <c r="V180" s="309">
        <f>'NP + PA Comp and Prod'!$V$22</f>
        <v>0</v>
      </c>
      <c r="W180" s="309">
        <f>'NP + PA Comp and Prod'!$V$23</f>
        <v>0</v>
      </c>
      <c r="X180" s="309">
        <f>'NP + PA Comp and Prod'!$V$24</f>
        <v>0</v>
      </c>
      <c r="Y180" s="309">
        <f>'NP + PA Comp and Prod'!$V$26</f>
        <v>0</v>
      </c>
      <c r="Z180" s="309">
        <f>'NP + PA Comp and Prod'!$V$27</f>
        <v>0</v>
      </c>
      <c r="AA180" s="309">
        <f>'NP + PA Comp and Prod'!$V$28</f>
        <v>0</v>
      </c>
      <c r="AB180" s="310"/>
      <c r="AC180" s="309">
        <f>'NP + PA Comp and Prod'!$V$31</f>
        <v>0</v>
      </c>
      <c r="AD180" s="310"/>
      <c r="AE180" s="310"/>
      <c r="AF180" s="309">
        <f>'NP + PA Comp and Prod'!$V$32</f>
        <v>0</v>
      </c>
      <c r="AG180" s="309">
        <f>'NP + PA Comp and Prod'!$V$33</f>
        <v>0</v>
      </c>
      <c r="AH180" s="310"/>
      <c r="AI180" s="309">
        <f>'NP + PA Comp and Prod'!$V$37</f>
        <v>0</v>
      </c>
      <c r="AJ180" s="309">
        <f>'NP + PA Comp and Prod'!$V$38</f>
        <v>0</v>
      </c>
      <c r="AK180" s="309">
        <f>'NP + PA Comp and Prod'!$V$39</f>
        <v>0</v>
      </c>
    </row>
    <row r="181" spans="1:37" x14ac:dyDescent="0.2">
      <c r="A181" s="171">
        <f t="shared" si="39"/>
        <v>0</v>
      </c>
      <c r="B181" s="171" t="str">
        <f t="shared" si="40"/>
        <v/>
      </c>
      <c r="C181" s="171">
        <f t="shared" si="41"/>
        <v>0</v>
      </c>
      <c r="D181" s="171">
        <f t="shared" si="42"/>
        <v>0</v>
      </c>
      <c r="E181" s="171">
        <f t="shared" si="43"/>
        <v>0</v>
      </c>
      <c r="F181" s="171">
        <f t="shared" si="44"/>
        <v>0</v>
      </c>
      <c r="G181" s="171" t="str">
        <f t="shared" si="45"/>
        <v/>
      </c>
      <c r="H181" s="178"/>
      <c r="I181" s="171">
        <f t="shared" si="46"/>
        <v>0</v>
      </c>
      <c r="J181" s="237"/>
      <c r="K181" s="171">
        <f>'NP + PA Comp and Prod'!$W$7</f>
        <v>18</v>
      </c>
      <c r="L181" s="171">
        <f>'NP + PA Comp and Prod'!$W$8</f>
        <v>0</v>
      </c>
      <c r="M181" s="171">
        <f>'NP + PA Comp and Prod'!$W$9</f>
        <v>0</v>
      </c>
      <c r="N181" s="171">
        <f>'NP + PA Comp and Prod'!$W$10</f>
        <v>0</v>
      </c>
      <c r="O181" s="251">
        <f>'NP + PA Comp and Prod'!$W$12</f>
        <v>0</v>
      </c>
      <c r="P181" s="251">
        <f>'NP + PA Comp and Prod'!$W$13</f>
        <v>0</v>
      </c>
      <c r="Q181" s="251">
        <f>'NP + PA Comp and Prod'!$W$14</f>
        <v>0</v>
      </c>
      <c r="R181" s="251">
        <f>'NP + PA Comp and Prod'!$W$15</f>
        <v>0</v>
      </c>
      <c r="S181" s="251">
        <f>'NP + PA Comp and Prod'!$W$16</f>
        <v>0</v>
      </c>
      <c r="T181" s="251">
        <f>'NP + PA Comp and Prod'!$W$17</f>
        <v>0</v>
      </c>
      <c r="U181" s="251">
        <f>'NP + PA Comp and Prod'!$W$18</f>
        <v>0</v>
      </c>
      <c r="V181" s="309">
        <f>'NP + PA Comp and Prod'!$W$22</f>
        <v>0</v>
      </c>
      <c r="W181" s="309">
        <f>'NP + PA Comp and Prod'!$W$23</f>
        <v>0</v>
      </c>
      <c r="X181" s="309">
        <f>'NP + PA Comp and Prod'!$W$24</f>
        <v>0</v>
      </c>
      <c r="Y181" s="309">
        <f>'NP + PA Comp and Prod'!$W$26</f>
        <v>0</v>
      </c>
      <c r="Z181" s="309">
        <f>'NP + PA Comp and Prod'!$W$27</f>
        <v>0</v>
      </c>
      <c r="AA181" s="309">
        <f>'NP + PA Comp and Prod'!$W$28</f>
        <v>0</v>
      </c>
      <c r="AB181" s="310"/>
      <c r="AC181" s="309">
        <f>'NP + PA Comp and Prod'!$W$31</f>
        <v>0</v>
      </c>
      <c r="AD181" s="310"/>
      <c r="AE181" s="310"/>
      <c r="AF181" s="309">
        <f>'NP + PA Comp and Prod'!$W$32</f>
        <v>0</v>
      </c>
      <c r="AG181" s="309">
        <f>'NP + PA Comp and Prod'!$W$33</f>
        <v>0</v>
      </c>
      <c r="AH181" s="310"/>
      <c r="AI181" s="309">
        <f>'NP + PA Comp and Prod'!$W$37</f>
        <v>0</v>
      </c>
      <c r="AJ181" s="309">
        <f>'NP + PA Comp and Prod'!$W$38</f>
        <v>0</v>
      </c>
      <c r="AK181" s="309">
        <f>'NP + PA Comp and Prod'!$W$39</f>
        <v>0</v>
      </c>
    </row>
    <row r="182" spans="1:37" x14ac:dyDescent="0.2">
      <c r="A182" s="171">
        <f t="shared" si="39"/>
        <v>0</v>
      </c>
      <c r="B182" s="171" t="str">
        <f t="shared" si="40"/>
        <v/>
      </c>
      <c r="C182" s="171">
        <f t="shared" si="41"/>
        <v>0</v>
      </c>
      <c r="D182" s="171">
        <f t="shared" si="42"/>
        <v>0</v>
      </c>
      <c r="E182" s="171">
        <f t="shared" si="43"/>
        <v>0</v>
      </c>
      <c r="F182" s="171">
        <f t="shared" si="44"/>
        <v>0</v>
      </c>
      <c r="G182" s="171" t="str">
        <f t="shared" si="45"/>
        <v/>
      </c>
      <c r="H182" s="178"/>
      <c r="I182" s="171">
        <f t="shared" si="46"/>
        <v>0</v>
      </c>
      <c r="J182" s="237"/>
      <c r="K182" s="171">
        <f>'NP + PA Comp and Prod'!$X$7</f>
        <v>19</v>
      </c>
      <c r="L182" s="171">
        <f>'NP + PA Comp and Prod'!$X$8</f>
        <v>0</v>
      </c>
      <c r="M182" s="171">
        <f>'NP + PA Comp and Prod'!$X$9</f>
        <v>0</v>
      </c>
      <c r="N182" s="171">
        <f>'NP + PA Comp and Prod'!$X$10</f>
        <v>0</v>
      </c>
      <c r="O182" s="251">
        <f>'NP + PA Comp and Prod'!$X$12</f>
        <v>0</v>
      </c>
      <c r="P182" s="251">
        <f>'NP + PA Comp and Prod'!$X$13</f>
        <v>0</v>
      </c>
      <c r="Q182" s="251">
        <f>'NP + PA Comp and Prod'!$X$14</f>
        <v>0</v>
      </c>
      <c r="R182" s="251">
        <f>'NP + PA Comp and Prod'!$X$15</f>
        <v>0</v>
      </c>
      <c r="S182" s="251">
        <f>'NP + PA Comp and Prod'!$X$16</f>
        <v>0</v>
      </c>
      <c r="T182" s="251">
        <f>'NP + PA Comp and Prod'!$X$17</f>
        <v>0</v>
      </c>
      <c r="U182" s="251">
        <f>'NP + PA Comp and Prod'!$X$18</f>
        <v>0</v>
      </c>
      <c r="V182" s="309">
        <f>'NP + PA Comp and Prod'!$X$22</f>
        <v>0</v>
      </c>
      <c r="W182" s="309">
        <f>'NP + PA Comp and Prod'!$X$23</f>
        <v>0</v>
      </c>
      <c r="X182" s="309">
        <f>'NP + PA Comp and Prod'!$X$24</f>
        <v>0</v>
      </c>
      <c r="Y182" s="309">
        <f>'NP + PA Comp and Prod'!$X$26</f>
        <v>0</v>
      </c>
      <c r="Z182" s="309">
        <f>'NP + PA Comp and Prod'!$X$27</f>
        <v>0</v>
      </c>
      <c r="AA182" s="309">
        <f>'NP + PA Comp and Prod'!$X$28</f>
        <v>0</v>
      </c>
      <c r="AB182" s="310"/>
      <c r="AC182" s="309">
        <f>'NP + PA Comp and Prod'!$X$31</f>
        <v>0</v>
      </c>
      <c r="AD182" s="310"/>
      <c r="AE182" s="310"/>
      <c r="AF182" s="309">
        <f>'NP + PA Comp and Prod'!$X$32</f>
        <v>0</v>
      </c>
      <c r="AG182" s="309">
        <f>'NP + PA Comp and Prod'!$X$33</f>
        <v>0</v>
      </c>
      <c r="AH182" s="310"/>
      <c r="AI182" s="309">
        <f>'NP + PA Comp and Prod'!$X$37</f>
        <v>0</v>
      </c>
      <c r="AJ182" s="309">
        <f>'NP + PA Comp and Prod'!$X$38</f>
        <v>0</v>
      </c>
      <c r="AK182" s="309">
        <f>'NP + PA Comp and Prod'!$X$39</f>
        <v>0</v>
      </c>
    </row>
    <row r="183" spans="1:37" x14ac:dyDescent="0.2">
      <c r="A183" s="171">
        <f t="shared" si="39"/>
        <v>0</v>
      </c>
      <c r="B183" s="171" t="str">
        <f t="shared" si="40"/>
        <v/>
      </c>
      <c r="C183" s="171">
        <f t="shared" si="41"/>
        <v>0</v>
      </c>
      <c r="D183" s="171">
        <f t="shared" si="42"/>
        <v>0</v>
      </c>
      <c r="E183" s="171">
        <f t="shared" si="43"/>
        <v>0</v>
      </c>
      <c r="F183" s="171">
        <f t="shared" si="44"/>
        <v>0</v>
      </c>
      <c r="G183" s="171" t="str">
        <f t="shared" si="45"/>
        <v/>
      </c>
      <c r="H183" s="178"/>
      <c r="I183" s="171">
        <f t="shared" si="46"/>
        <v>0</v>
      </c>
      <c r="J183" s="237"/>
      <c r="K183" s="171">
        <f>'NP + PA Comp and Prod'!$Y$7</f>
        <v>20</v>
      </c>
      <c r="L183" s="171">
        <f>'NP + PA Comp and Prod'!$Y$8</f>
        <v>0</v>
      </c>
      <c r="M183" s="171">
        <f>'NP + PA Comp and Prod'!$Y$9</f>
        <v>0</v>
      </c>
      <c r="N183" s="171">
        <f>'NP + PA Comp and Prod'!$Y$10</f>
        <v>0</v>
      </c>
      <c r="O183" s="251">
        <f>'NP + PA Comp and Prod'!$Y$12</f>
        <v>0</v>
      </c>
      <c r="P183" s="251">
        <f>'NP + PA Comp and Prod'!$Y$13</f>
        <v>0</v>
      </c>
      <c r="Q183" s="251">
        <f>'NP + PA Comp and Prod'!$Y$14</f>
        <v>0</v>
      </c>
      <c r="R183" s="251">
        <f>'NP + PA Comp and Prod'!$Y$15</f>
        <v>0</v>
      </c>
      <c r="S183" s="251">
        <f>'NP + PA Comp and Prod'!$Y$16</f>
        <v>0</v>
      </c>
      <c r="T183" s="251">
        <f>'NP + PA Comp and Prod'!$Y$17</f>
        <v>0</v>
      </c>
      <c r="U183" s="251">
        <f>'NP + PA Comp and Prod'!$Y$18</f>
        <v>0</v>
      </c>
      <c r="V183" s="309">
        <f>'NP + PA Comp and Prod'!$Y$22</f>
        <v>0</v>
      </c>
      <c r="W183" s="309">
        <f>'NP + PA Comp and Prod'!$Y$23</f>
        <v>0</v>
      </c>
      <c r="X183" s="309">
        <f>'NP + PA Comp and Prod'!$Y$24</f>
        <v>0</v>
      </c>
      <c r="Y183" s="309">
        <f>'NP + PA Comp and Prod'!$Y$26</f>
        <v>0</v>
      </c>
      <c r="Z183" s="309">
        <f>'NP + PA Comp and Prod'!$Y$27</f>
        <v>0</v>
      </c>
      <c r="AA183" s="309">
        <f>'NP + PA Comp and Prod'!$Y$28</f>
        <v>0</v>
      </c>
      <c r="AB183" s="310"/>
      <c r="AC183" s="309">
        <f>'NP + PA Comp and Prod'!$Y$31</f>
        <v>0</v>
      </c>
      <c r="AD183" s="310"/>
      <c r="AE183" s="310"/>
      <c r="AF183" s="309">
        <f>'NP + PA Comp and Prod'!$Y$32</f>
        <v>0</v>
      </c>
      <c r="AG183" s="309">
        <f>'NP + PA Comp and Prod'!$Y$33</f>
        <v>0</v>
      </c>
      <c r="AH183" s="310"/>
      <c r="AI183" s="309">
        <f>'NP + PA Comp and Prod'!$Y$37</f>
        <v>0</v>
      </c>
      <c r="AJ183" s="309">
        <f>'NP + PA Comp and Prod'!$Y$38</f>
        <v>0</v>
      </c>
      <c r="AK183" s="309">
        <f>'NP + PA Comp and Prod'!$Y$39</f>
        <v>0</v>
      </c>
    </row>
    <row r="184" spans="1:37" x14ac:dyDescent="0.2">
      <c r="A184" s="171">
        <f t="shared" si="39"/>
        <v>0</v>
      </c>
      <c r="B184" s="171" t="str">
        <f t="shared" si="40"/>
        <v/>
      </c>
      <c r="C184" s="171">
        <f t="shared" si="41"/>
        <v>0</v>
      </c>
      <c r="D184" s="171">
        <f t="shared" si="42"/>
        <v>0</v>
      </c>
      <c r="E184" s="171">
        <f t="shared" si="43"/>
        <v>0</v>
      </c>
      <c r="F184" s="171">
        <f t="shared" si="44"/>
        <v>0</v>
      </c>
      <c r="G184" s="171" t="str">
        <f t="shared" si="45"/>
        <v/>
      </c>
      <c r="H184" s="178"/>
      <c r="I184" s="171">
        <f t="shared" si="46"/>
        <v>0</v>
      </c>
      <c r="J184" s="237"/>
      <c r="K184" s="171">
        <f>'NP + PA Comp and Prod'!$Z$7</f>
        <v>21</v>
      </c>
      <c r="L184" s="171">
        <f>'NP + PA Comp and Prod'!$Z$8</f>
        <v>0</v>
      </c>
      <c r="M184" s="171">
        <f>'NP + PA Comp and Prod'!$Z$9</f>
        <v>0</v>
      </c>
      <c r="N184" s="171">
        <f>'NP + PA Comp and Prod'!$Z$10</f>
        <v>0</v>
      </c>
      <c r="O184" s="251">
        <f>'NP + PA Comp and Prod'!$Z$12</f>
        <v>0</v>
      </c>
      <c r="P184" s="251">
        <f>'NP + PA Comp and Prod'!$Z$13</f>
        <v>0</v>
      </c>
      <c r="Q184" s="251">
        <f>'NP + PA Comp and Prod'!$Z$14</f>
        <v>0</v>
      </c>
      <c r="R184" s="251">
        <f>'NP + PA Comp and Prod'!$Z$15</f>
        <v>0</v>
      </c>
      <c r="S184" s="251">
        <f>'NP + PA Comp and Prod'!$Z$16</f>
        <v>0</v>
      </c>
      <c r="T184" s="251">
        <f>'NP + PA Comp and Prod'!$Z$17</f>
        <v>0</v>
      </c>
      <c r="U184" s="251">
        <f>'NP + PA Comp and Prod'!$Z$18</f>
        <v>0</v>
      </c>
      <c r="V184" s="309">
        <f>'NP + PA Comp and Prod'!$Z$22</f>
        <v>0</v>
      </c>
      <c r="W184" s="309">
        <f>'NP + PA Comp and Prod'!$Z$23</f>
        <v>0</v>
      </c>
      <c r="X184" s="309">
        <f>'NP + PA Comp and Prod'!$Z$24</f>
        <v>0</v>
      </c>
      <c r="Y184" s="309">
        <f>'NP + PA Comp and Prod'!$Z$26</f>
        <v>0</v>
      </c>
      <c r="Z184" s="309">
        <f>'NP + PA Comp and Prod'!$Z$27</f>
        <v>0</v>
      </c>
      <c r="AA184" s="309">
        <f>'NP + PA Comp and Prod'!$Z$28</f>
        <v>0</v>
      </c>
      <c r="AB184" s="310"/>
      <c r="AC184" s="309">
        <f>'NP + PA Comp and Prod'!$Z$31</f>
        <v>0</v>
      </c>
      <c r="AD184" s="310"/>
      <c r="AE184" s="310"/>
      <c r="AF184" s="309">
        <f>'NP + PA Comp and Prod'!$Z$32</f>
        <v>0</v>
      </c>
      <c r="AG184" s="309">
        <f>'NP + PA Comp and Prod'!$Z$33</f>
        <v>0</v>
      </c>
      <c r="AH184" s="310"/>
      <c r="AI184" s="309">
        <f>'NP + PA Comp and Prod'!$Z$37</f>
        <v>0</v>
      </c>
      <c r="AJ184" s="309">
        <f>'NP + PA Comp and Prod'!$Z$38</f>
        <v>0</v>
      </c>
      <c r="AK184" s="309">
        <f>'NP + PA Comp and Prod'!$Z$39</f>
        <v>0</v>
      </c>
    </row>
    <row r="185" spans="1:37" x14ac:dyDescent="0.2">
      <c r="A185" s="171">
        <f t="shared" si="39"/>
        <v>0</v>
      </c>
      <c r="B185" s="171" t="str">
        <f t="shared" si="40"/>
        <v/>
      </c>
      <c r="C185" s="171">
        <f t="shared" si="41"/>
        <v>0</v>
      </c>
      <c r="D185" s="171">
        <f t="shared" si="42"/>
        <v>0</v>
      </c>
      <c r="E185" s="171">
        <f t="shared" si="43"/>
        <v>0</v>
      </c>
      <c r="F185" s="171">
        <f t="shared" si="44"/>
        <v>0</v>
      </c>
      <c r="G185" s="171" t="str">
        <f t="shared" si="45"/>
        <v/>
      </c>
      <c r="H185" s="178"/>
      <c r="I185" s="171">
        <f t="shared" si="46"/>
        <v>0</v>
      </c>
      <c r="J185" s="237"/>
      <c r="K185" s="171">
        <f>'NP + PA Comp and Prod'!$AA$7</f>
        <v>22</v>
      </c>
      <c r="L185" s="171">
        <f>'NP + PA Comp and Prod'!$AA$8</f>
        <v>0</v>
      </c>
      <c r="M185" s="171">
        <f>'NP + PA Comp and Prod'!$AA$9</f>
        <v>0</v>
      </c>
      <c r="N185" s="171">
        <f>'NP + PA Comp and Prod'!$AA$10</f>
        <v>0</v>
      </c>
      <c r="O185" s="251">
        <f>'NP + PA Comp and Prod'!$AA$12</f>
        <v>0</v>
      </c>
      <c r="P185" s="251">
        <f>'NP + PA Comp and Prod'!$AA$13</f>
        <v>0</v>
      </c>
      <c r="Q185" s="251">
        <f>'NP + PA Comp and Prod'!$AA$14</f>
        <v>0</v>
      </c>
      <c r="R185" s="251">
        <f>'NP + PA Comp and Prod'!$AA$15</f>
        <v>0</v>
      </c>
      <c r="S185" s="251">
        <f>'NP + PA Comp and Prod'!$AA$16</f>
        <v>0</v>
      </c>
      <c r="T185" s="251">
        <f>'NP + PA Comp and Prod'!$AA$17</f>
        <v>0</v>
      </c>
      <c r="U185" s="251">
        <f>'NP + PA Comp and Prod'!$AA$18</f>
        <v>0</v>
      </c>
      <c r="V185" s="309">
        <f>'NP + PA Comp and Prod'!$AA$22</f>
        <v>0</v>
      </c>
      <c r="W185" s="309">
        <f>'NP + PA Comp and Prod'!$AA$23</f>
        <v>0</v>
      </c>
      <c r="X185" s="309">
        <f>'NP + PA Comp and Prod'!$AA$24</f>
        <v>0</v>
      </c>
      <c r="Y185" s="309">
        <f>'NP + PA Comp and Prod'!$AA$26</f>
        <v>0</v>
      </c>
      <c r="Z185" s="309">
        <f>'NP + PA Comp and Prod'!$AA$27</f>
        <v>0</v>
      </c>
      <c r="AA185" s="309">
        <f>'NP + PA Comp and Prod'!$AA$28</f>
        <v>0</v>
      </c>
      <c r="AB185" s="310"/>
      <c r="AC185" s="309">
        <f>'NP + PA Comp and Prod'!$AA$31</f>
        <v>0</v>
      </c>
      <c r="AD185" s="310"/>
      <c r="AE185" s="310"/>
      <c r="AF185" s="309">
        <f>'NP + PA Comp and Prod'!$AA$32</f>
        <v>0</v>
      </c>
      <c r="AG185" s="309">
        <f>'NP + PA Comp and Prod'!$AA$33</f>
        <v>0</v>
      </c>
      <c r="AH185" s="310"/>
      <c r="AI185" s="309">
        <f>'NP + PA Comp and Prod'!$AA$37</f>
        <v>0</v>
      </c>
      <c r="AJ185" s="309">
        <f>'NP + PA Comp and Prod'!$AA$38</f>
        <v>0</v>
      </c>
      <c r="AK185" s="309">
        <f>'NP + PA Comp and Prod'!$AA$39</f>
        <v>0</v>
      </c>
    </row>
    <row r="186" spans="1:37" x14ac:dyDescent="0.2">
      <c r="A186" s="171">
        <f t="shared" si="39"/>
        <v>0</v>
      </c>
      <c r="B186" s="171" t="str">
        <f t="shared" si="40"/>
        <v/>
      </c>
      <c r="C186" s="171">
        <f t="shared" si="41"/>
        <v>0</v>
      </c>
      <c r="D186" s="171">
        <f t="shared" si="42"/>
        <v>0</v>
      </c>
      <c r="E186" s="171">
        <f t="shared" si="43"/>
        <v>0</v>
      </c>
      <c r="F186" s="171">
        <f t="shared" si="44"/>
        <v>0</v>
      </c>
      <c r="G186" s="171" t="str">
        <f t="shared" si="45"/>
        <v/>
      </c>
      <c r="H186" s="178"/>
      <c r="I186" s="171">
        <f t="shared" si="46"/>
        <v>0</v>
      </c>
      <c r="J186" s="237"/>
      <c r="K186" s="171">
        <f>'NP + PA Comp and Prod'!$AB$7</f>
        <v>23</v>
      </c>
      <c r="L186" s="171">
        <f>'NP + PA Comp and Prod'!$AB$8</f>
        <v>0</v>
      </c>
      <c r="M186" s="171">
        <f>'NP + PA Comp and Prod'!$AB$9</f>
        <v>0</v>
      </c>
      <c r="N186" s="171">
        <f>'NP + PA Comp and Prod'!$AB$10</f>
        <v>0</v>
      </c>
      <c r="O186" s="251">
        <f>'NP + PA Comp and Prod'!$AB$12</f>
        <v>0</v>
      </c>
      <c r="P186" s="251">
        <f>'NP + PA Comp and Prod'!$AB$13</f>
        <v>0</v>
      </c>
      <c r="Q186" s="251">
        <f>'NP + PA Comp and Prod'!$AB$14</f>
        <v>0</v>
      </c>
      <c r="R186" s="251">
        <f>'NP + PA Comp and Prod'!$AB$15</f>
        <v>0</v>
      </c>
      <c r="S186" s="251">
        <f>'NP + PA Comp and Prod'!$AB$16</f>
        <v>0</v>
      </c>
      <c r="T186" s="251">
        <f>'NP + PA Comp and Prod'!$AB$17</f>
        <v>0</v>
      </c>
      <c r="U186" s="251">
        <f>'NP + PA Comp and Prod'!$AB$18</f>
        <v>0</v>
      </c>
      <c r="V186" s="309">
        <f>'NP + PA Comp and Prod'!$AB$22</f>
        <v>0</v>
      </c>
      <c r="W186" s="309">
        <f>'NP + PA Comp and Prod'!$AB$23</f>
        <v>0</v>
      </c>
      <c r="X186" s="309">
        <f>'NP + PA Comp and Prod'!$AB$24</f>
        <v>0</v>
      </c>
      <c r="Y186" s="309">
        <f>'NP + PA Comp and Prod'!$AB$26</f>
        <v>0</v>
      </c>
      <c r="Z186" s="309">
        <f>'NP + PA Comp and Prod'!$AB$27</f>
        <v>0</v>
      </c>
      <c r="AA186" s="309">
        <f>'NP + PA Comp and Prod'!$AB$28</f>
        <v>0</v>
      </c>
      <c r="AB186" s="310"/>
      <c r="AC186" s="309">
        <f>'NP + PA Comp and Prod'!$AB$31</f>
        <v>0</v>
      </c>
      <c r="AD186" s="310"/>
      <c r="AE186" s="310"/>
      <c r="AF186" s="309">
        <f>'NP + PA Comp and Prod'!$AB$32</f>
        <v>0</v>
      </c>
      <c r="AG186" s="309">
        <f>'NP + PA Comp and Prod'!$AB$33</f>
        <v>0</v>
      </c>
      <c r="AH186" s="310"/>
      <c r="AI186" s="309">
        <f>'NP + PA Comp and Prod'!$AB$37</f>
        <v>0</v>
      </c>
      <c r="AJ186" s="309">
        <f>'NP + PA Comp and Prod'!$AB$38</f>
        <v>0</v>
      </c>
      <c r="AK186" s="309">
        <f>'NP + PA Comp and Prod'!$AB$39</f>
        <v>0</v>
      </c>
    </row>
    <row r="187" spans="1:37" x14ac:dyDescent="0.2">
      <c r="A187" s="171">
        <f t="shared" si="39"/>
        <v>0</v>
      </c>
      <c r="B187" s="171" t="str">
        <f t="shared" si="40"/>
        <v/>
      </c>
      <c r="C187" s="171">
        <f t="shared" si="41"/>
        <v>0</v>
      </c>
      <c r="D187" s="171">
        <f t="shared" si="42"/>
        <v>0</v>
      </c>
      <c r="E187" s="171">
        <f t="shared" si="43"/>
        <v>0</v>
      </c>
      <c r="F187" s="171">
        <f t="shared" si="44"/>
        <v>0</v>
      </c>
      <c r="G187" s="171" t="str">
        <f t="shared" si="45"/>
        <v/>
      </c>
      <c r="H187" s="178"/>
      <c r="I187" s="171">
        <f t="shared" si="46"/>
        <v>0</v>
      </c>
      <c r="J187" s="237"/>
      <c r="K187" s="171">
        <f>'NP + PA Comp and Prod'!$AC$7</f>
        <v>24</v>
      </c>
      <c r="L187" s="171">
        <f>'NP + PA Comp and Prod'!$AC$8</f>
        <v>0</v>
      </c>
      <c r="M187" s="171">
        <f>'NP + PA Comp and Prod'!$AC$9</f>
        <v>0</v>
      </c>
      <c r="N187" s="171">
        <f>'NP + PA Comp and Prod'!$AC$10</f>
        <v>0</v>
      </c>
      <c r="O187" s="251">
        <f>'NP + PA Comp and Prod'!$AC$12</f>
        <v>0</v>
      </c>
      <c r="P187" s="251">
        <f>'NP + PA Comp and Prod'!$AC$13</f>
        <v>0</v>
      </c>
      <c r="Q187" s="251">
        <f>'NP + PA Comp and Prod'!$AC$14</f>
        <v>0</v>
      </c>
      <c r="R187" s="251">
        <f>'NP + PA Comp and Prod'!$AC$15</f>
        <v>0</v>
      </c>
      <c r="S187" s="251">
        <f>'NP + PA Comp and Prod'!$AC$16</f>
        <v>0</v>
      </c>
      <c r="T187" s="251">
        <f>'NP + PA Comp and Prod'!$AC$17</f>
        <v>0</v>
      </c>
      <c r="U187" s="251">
        <f>'NP + PA Comp and Prod'!$AC$18</f>
        <v>0</v>
      </c>
      <c r="V187" s="309">
        <f>'NP + PA Comp and Prod'!$AC$22</f>
        <v>0</v>
      </c>
      <c r="W187" s="309">
        <f>'NP + PA Comp and Prod'!$AC$23</f>
        <v>0</v>
      </c>
      <c r="X187" s="309">
        <f>'NP + PA Comp and Prod'!$AC$24</f>
        <v>0</v>
      </c>
      <c r="Y187" s="309">
        <f>'NP + PA Comp and Prod'!$AC$26</f>
        <v>0</v>
      </c>
      <c r="Z187" s="309">
        <f>'NP + PA Comp and Prod'!$AC$27</f>
        <v>0</v>
      </c>
      <c r="AA187" s="309">
        <f>'NP + PA Comp and Prod'!$AC$28</f>
        <v>0</v>
      </c>
      <c r="AB187" s="310"/>
      <c r="AC187" s="309">
        <f>'NP + PA Comp and Prod'!$AC$31</f>
        <v>0</v>
      </c>
      <c r="AD187" s="310"/>
      <c r="AE187" s="310"/>
      <c r="AF187" s="309">
        <f>'NP + PA Comp and Prod'!$AC$32</f>
        <v>0</v>
      </c>
      <c r="AG187" s="309">
        <f>'NP + PA Comp and Prod'!$AC$33</f>
        <v>0</v>
      </c>
      <c r="AH187" s="310"/>
      <c r="AI187" s="309">
        <f>'NP + PA Comp and Prod'!$AC$37</f>
        <v>0</v>
      </c>
      <c r="AJ187" s="309">
        <f>'NP + PA Comp and Prod'!$AC$38</f>
        <v>0</v>
      </c>
      <c r="AK187" s="309">
        <f>'NP + PA Comp and Prod'!$AC$39</f>
        <v>0</v>
      </c>
    </row>
    <row r="188" spans="1:37" x14ac:dyDescent="0.2">
      <c r="A188" s="171">
        <f t="shared" si="39"/>
        <v>0</v>
      </c>
      <c r="B188" s="171" t="str">
        <f t="shared" si="40"/>
        <v/>
      </c>
      <c r="C188" s="171">
        <f t="shared" si="41"/>
        <v>0</v>
      </c>
      <c r="D188" s="171">
        <f t="shared" si="42"/>
        <v>0</v>
      </c>
      <c r="E188" s="171">
        <f t="shared" si="43"/>
        <v>0</v>
      </c>
      <c r="F188" s="171">
        <f t="shared" si="44"/>
        <v>0</v>
      </c>
      <c r="G188" s="171" t="str">
        <f t="shared" si="45"/>
        <v/>
      </c>
      <c r="H188" s="178"/>
      <c r="I188" s="171">
        <f t="shared" si="46"/>
        <v>0</v>
      </c>
      <c r="J188" s="237"/>
      <c r="K188" s="171">
        <f>'NP + PA Comp and Prod'!$AD$7</f>
        <v>25</v>
      </c>
      <c r="L188" s="171">
        <f>'NP + PA Comp and Prod'!$AD$8</f>
        <v>0</v>
      </c>
      <c r="M188" s="171">
        <f>'NP + PA Comp and Prod'!$AD$9</f>
        <v>0</v>
      </c>
      <c r="N188" s="171">
        <f>'NP + PA Comp and Prod'!$AD$10</f>
        <v>0</v>
      </c>
      <c r="O188" s="251">
        <f>'NP + PA Comp and Prod'!$AD$12</f>
        <v>0</v>
      </c>
      <c r="P188" s="251">
        <f>'NP + PA Comp and Prod'!$AD$13</f>
        <v>0</v>
      </c>
      <c r="Q188" s="251">
        <f>'NP + PA Comp and Prod'!$AD$14</f>
        <v>0</v>
      </c>
      <c r="R188" s="251">
        <f>'NP + PA Comp and Prod'!$AD$15</f>
        <v>0</v>
      </c>
      <c r="S188" s="251">
        <f>'NP + PA Comp and Prod'!$AD$16</f>
        <v>0</v>
      </c>
      <c r="T188" s="251">
        <f>'NP + PA Comp and Prod'!$AD$17</f>
        <v>0</v>
      </c>
      <c r="U188" s="251">
        <f>'NP + PA Comp and Prod'!$AD$18</f>
        <v>0</v>
      </c>
      <c r="V188" s="309">
        <f>'NP + PA Comp and Prod'!$AD$22</f>
        <v>0</v>
      </c>
      <c r="W188" s="309">
        <f>'NP + PA Comp and Prod'!$AD$23</f>
        <v>0</v>
      </c>
      <c r="X188" s="309">
        <f>'NP + PA Comp and Prod'!$AD$24</f>
        <v>0</v>
      </c>
      <c r="Y188" s="309">
        <f>'NP + PA Comp and Prod'!$AD$26</f>
        <v>0</v>
      </c>
      <c r="Z188" s="309">
        <f>'NP + PA Comp and Prod'!$AD$27</f>
        <v>0</v>
      </c>
      <c r="AA188" s="309">
        <f>'NP + PA Comp and Prod'!$AD$28</f>
        <v>0</v>
      </c>
      <c r="AB188" s="310"/>
      <c r="AC188" s="309">
        <f>'NP + PA Comp and Prod'!$AD$31</f>
        <v>0</v>
      </c>
      <c r="AD188" s="310"/>
      <c r="AE188" s="310"/>
      <c r="AF188" s="309">
        <f>'NP + PA Comp and Prod'!$AD$32</f>
        <v>0</v>
      </c>
      <c r="AG188" s="309">
        <f>'NP + PA Comp and Prod'!$AD$33</f>
        <v>0</v>
      </c>
      <c r="AH188" s="310"/>
      <c r="AI188" s="309">
        <f>'NP + PA Comp and Prod'!$AD$37</f>
        <v>0</v>
      </c>
      <c r="AJ188" s="309">
        <f>'NP + PA Comp and Prod'!$AD$38</f>
        <v>0</v>
      </c>
      <c r="AK188" s="309">
        <f>'NP + PA Comp and Prod'!$AD$39</f>
        <v>0</v>
      </c>
    </row>
    <row r="189" spans="1:37" x14ac:dyDescent="0.2">
      <c r="A189" s="171">
        <f t="shared" si="39"/>
        <v>0</v>
      </c>
      <c r="B189" s="171" t="str">
        <f t="shared" si="40"/>
        <v/>
      </c>
      <c r="C189" s="171">
        <f t="shared" si="41"/>
        <v>0</v>
      </c>
      <c r="D189" s="171">
        <f t="shared" si="42"/>
        <v>0</v>
      </c>
      <c r="E189" s="171">
        <f t="shared" si="43"/>
        <v>0</v>
      </c>
      <c r="F189" s="171">
        <f t="shared" si="44"/>
        <v>0</v>
      </c>
      <c r="G189" s="171" t="str">
        <f t="shared" si="45"/>
        <v/>
      </c>
      <c r="H189" s="178"/>
      <c r="I189" s="171">
        <f t="shared" si="46"/>
        <v>0</v>
      </c>
      <c r="J189" s="237"/>
      <c r="K189" s="171">
        <f>'NP + PA Comp and Prod'!$AE$7</f>
        <v>26</v>
      </c>
      <c r="L189" s="171">
        <f>'NP + PA Comp and Prod'!$AE$8</f>
        <v>0</v>
      </c>
      <c r="M189" s="171">
        <f>'NP + PA Comp and Prod'!$AE$9</f>
        <v>0</v>
      </c>
      <c r="N189" s="171">
        <f>'NP + PA Comp and Prod'!$AE$10</f>
        <v>0</v>
      </c>
      <c r="O189" s="251">
        <f>'NP + PA Comp and Prod'!$AE$12</f>
        <v>0</v>
      </c>
      <c r="P189" s="251">
        <f>'NP + PA Comp and Prod'!$AE$13</f>
        <v>0</v>
      </c>
      <c r="Q189" s="251">
        <f>'NP + PA Comp and Prod'!$AE$14</f>
        <v>0</v>
      </c>
      <c r="R189" s="251">
        <f>'NP + PA Comp and Prod'!$AE$15</f>
        <v>0</v>
      </c>
      <c r="S189" s="251">
        <f>'NP + PA Comp and Prod'!$AE$16</f>
        <v>0</v>
      </c>
      <c r="T189" s="251">
        <f>'NP + PA Comp and Prod'!$AE$17</f>
        <v>0</v>
      </c>
      <c r="U189" s="251">
        <f>'NP + PA Comp and Prod'!$AE$18</f>
        <v>0</v>
      </c>
      <c r="V189" s="309">
        <f>'NP + PA Comp and Prod'!$AE$22</f>
        <v>0</v>
      </c>
      <c r="W189" s="309">
        <f>'NP + PA Comp and Prod'!$AE$23</f>
        <v>0</v>
      </c>
      <c r="X189" s="309">
        <f>'NP + PA Comp and Prod'!$AE$24</f>
        <v>0</v>
      </c>
      <c r="Y189" s="309">
        <f>'NP + PA Comp and Prod'!$AE$26</f>
        <v>0</v>
      </c>
      <c r="Z189" s="309">
        <f>'NP + PA Comp and Prod'!$AE$27</f>
        <v>0</v>
      </c>
      <c r="AA189" s="309">
        <f>'NP + PA Comp and Prod'!$AE$28</f>
        <v>0</v>
      </c>
      <c r="AB189" s="310"/>
      <c r="AC189" s="309">
        <f>'NP + PA Comp and Prod'!$AE$31</f>
        <v>0</v>
      </c>
      <c r="AD189" s="310"/>
      <c r="AE189" s="310"/>
      <c r="AF189" s="309">
        <f>'NP + PA Comp and Prod'!$AE$32</f>
        <v>0</v>
      </c>
      <c r="AG189" s="309">
        <f>'NP + PA Comp and Prod'!$AE$33</f>
        <v>0</v>
      </c>
      <c r="AH189" s="310"/>
      <c r="AI189" s="309">
        <f>'NP + PA Comp and Prod'!$AE$37</f>
        <v>0</v>
      </c>
      <c r="AJ189" s="309">
        <f>'NP + PA Comp and Prod'!$AE$38</f>
        <v>0</v>
      </c>
      <c r="AK189" s="309">
        <f>'NP + PA Comp and Prod'!$AE$39</f>
        <v>0</v>
      </c>
    </row>
    <row r="190" spans="1:37" x14ac:dyDescent="0.2">
      <c r="A190" s="171">
        <f t="shared" si="39"/>
        <v>0</v>
      </c>
      <c r="B190" s="171" t="str">
        <f t="shared" si="40"/>
        <v/>
      </c>
      <c r="C190" s="171">
        <f t="shared" si="41"/>
        <v>0</v>
      </c>
      <c r="D190" s="171">
        <f t="shared" si="42"/>
        <v>0</v>
      </c>
      <c r="E190" s="171">
        <f t="shared" si="43"/>
        <v>0</v>
      </c>
      <c r="F190" s="171">
        <f t="shared" si="44"/>
        <v>0</v>
      </c>
      <c r="G190" s="171" t="str">
        <f t="shared" si="45"/>
        <v/>
      </c>
      <c r="H190" s="178"/>
      <c r="I190" s="171">
        <f t="shared" si="46"/>
        <v>0</v>
      </c>
      <c r="J190" s="237"/>
      <c r="K190" s="171">
        <f>'NP + PA Comp and Prod'!$AF$7</f>
        <v>27</v>
      </c>
      <c r="L190" s="171">
        <f>'NP + PA Comp and Prod'!$AF$8</f>
        <v>0</v>
      </c>
      <c r="M190" s="171">
        <f>'NP + PA Comp and Prod'!$AF$9</f>
        <v>0</v>
      </c>
      <c r="N190" s="171">
        <f>'NP + PA Comp and Prod'!$AF$10</f>
        <v>0</v>
      </c>
      <c r="O190" s="251">
        <f>'NP + PA Comp and Prod'!$AF$12</f>
        <v>0</v>
      </c>
      <c r="P190" s="251">
        <f>'NP + PA Comp and Prod'!$AF$13</f>
        <v>0</v>
      </c>
      <c r="Q190" s="251">
        <f>'NP + PA Comp and Prod'!$AF$14</f>
        <v>0</v>
      </c>
      <c r="R190" s="251">
        <f>'NP + PA Comp and Prod'!$AF$15</f>
        <v>0</v>
      </c>
      <c r="S190" s="251">
        <f>'NP + PA Comp and Prod'!$AF$16</f>
        <v>0</v>
      </c>
      <c r="T190" s="251">
        <f>'NP + PA Comp and Prod'!$AF$17</f>
        <v>0</v>
      </c>
      <c r="U190" s="251">
        <f>'NP + PA Comp and Prod'!$AF$18</f>
        <v>0</v>
      </c>
      <c r="V190" s="309">
        <f>'NP + PA Comp and Prod'!$AF$22</f>
        <v>0</v>
      </c>
      <c r="W190" s="309">
        <f>'NP + PA Comp and Prod'!$AF$23</f>
        <v>0</v>
      </c>
      <c r="X190" s="309">
        <f>'NP + PA Comp and Prod'!$AF$24</f>
        <v>0</v>
      </c>
      <c r="Y190" s="309">
        <f>'NP + PA Comp and Prod'!$AF$26</f>
        <v>0</v>
      </c>
      <c r="Z190" s="309">
        <f>'NP + PA Comp and Prod'!$AF$27</f>
        <v>0</v>
      </c>
      <c r="AA190" s="309">
        <f>'NP + PA Comp and Prod'!$AF$28</f>
        <v>0</v>
      </c>
      <c r="AB190" s="310"/>
      <c r="AC190" s="309">
        <f>'NP + PA Comp and Prod'!$AF$31</f>
        <v>0</v>
      </c>
      <c r="AD190" s="310"/>
      <c r="AE190" s="310"/>
      <c r="AF190" s="309">
        <f>'NP + PA Comp and Prod'!$AF$32</f>
        <v>0</v>
      </c>
      <c r="AG190" s="309">
        <f>'NP + PA Comp and Prod'!$AF$33</f>
        <v>0</v>
      </c>
      <c r="AH190" s="310"/>
      <c r="AI190" s="309">
        <f>'NP + PA Comp and Prod'!$AF$37</f>
        <v>0</v>
      </c>
      <c r="AJ190" s="309">
        <f>'NP + PA Comp and Prod'!$AF$38</f>
        <v>0</v>
      </c>
      <c r="AK190" s="309">
        <f>'NP + PA Comp and Prod'!$AF$39</f>
        <v>0</v>
      </c>
    </row>
    <row r="191" spans="1:37" x14ac:dyDescent="0.2">
      <c r="A191" s="171">
        <f t="shared" si="39"/>
        <v>0</v>
      </c>
      <c r="B191" s="171" t="str">
        <f t="shared" si="40"/>
        <v/>
      </c>
      <c r="C191" s="171">
        <f t="shared" si="41"/>
        <v>0</v>
      </c>
      <c r="D191" s="171">
        <f t="shared" si="42"/>
        <v>0</v>
      </c>
      <c r="E191" s="171">
        <f t="shared" si="43"/>
        <v>0</v>
      </c>
      <c r="F191" s="171">
        <f t="shared" si="44"/>
        <v>0</v>
      </c>
      <c r="G191" s="171" t="str">
        <f t="shared" si="45"/>
        <v/>
      </c>
      <c r="H191" s="178"/>
      <c r="I191" s="171">
        <f t="shared" si="46"/>
        <v>0</v>
      </c>
      <c r="J191" s="237"/>
      <c r="K191" s="171">
        <f>'NP + PA Comp and Prod'!$AG$7</f>
        <v>28</v>
      </c>
      <c r="L191" s="171">
        <f>'NP + PA Comp and Prod'!$AG$8</f>
        <v>0</v>
      </c>
      <c r="M191" s="171">
        <f>'NP + PA Comp and Prod'!$AG$9</f>
        <v>0</v>
      </c>
      <c r="N191" s="171">
        <f>'NP + PA Comp and Prod'!$AG$10</f>
        <v>0</v>
      </c>
      <c r="O191" s="251">
        <f>'NP + PA Comp and Prod'!$AG$12</f>
        <v>0</v>
      </c>
      <c r="P191" s="251">
        <f>'NP + PA Comp and Prod'!$AG$13</f>
        <v>0</v>
      </c>
      <c r="Q191" s="251">
        <f>'NP + PA Comp and Prod'!$AG$14</f>
        <v>0</v>
      </c>
      <c r="R191" s="251">
        <f>'NP + PA Comp and Prod'!$AG$15</f>
        <v>0</v>
      </c>
      <c r="S191" s="251">
        <f>'NP + PA Comp and Prod'!$AG$16</f>
        <v>0</v>
      </c>
      <c r="T191" s="251">
        <f>'NP + PA Comp and Prod'!$AG$17</f>
        <v>0</v>
      </c>
      <c r="U191" s="251">
        <f>'NP + PA Comp and Prod'!$AG$18</f>
        <v>0</v>
      </c>
      <c r="V191" s="309">
        <f>'NP + PA Comp and Prod'!$AG$22</f>
        <v>0</v>
      </c>
      <c r="W191" s="309">
        <f>'NP + PA Comp and Prod'!$AG$23</f>
        <v>0</v>
      </c>
      <c r="X191" s="309">
        <f>'NP + PA Comp and Prod'!$AG$24</f>
        <v>0</v>
      </c>
      <c r="Y191" s="309">
        <f>'NP + PA Comp and Prod'!$AG$26</f>
        <v>0</v>
      </c>
      <c r="Z191" s="309">
        <f>'NP + PA Comp and Prod'!$AG$27</f>
        <v>0</v>
      </c>
      <c r="AA191" s="309">
        <f>'NP + PA Comp and Prod'!$AG$28</f>
        <v>0</v>
      </c>
      <c r="AB191" s="310"/>
      <c r="AC191" s="309">
        <f>'NP + PA Comp and Prod'!$AG$31</f>
        <v>0</v>
      </c>
      <c r="AD191" s="310"/>
      <c r="AE191" s="310"/>
      <c r="AF191" s="309">
        <f>'NP + PA Comp and Prod'!$AG$32</f>
        <v>0</v>
      </c>
      <c r="AG191" s="309">
        <f>'NP + PA Comp and Prod'!$AG$33</f>
        <v>0</v>
      </c>
      <c r="AH191" s="310"/>
      <c r="AI191" s="309">
        <f>'NP + PA Comp and Prod'!$AG$37</f>
        <v>0</v>
      </c>
      <c r="AJ191" s="309">
        <f>'NP + PA Comp and Prod'!$AG$38</f>
        <v>0</v>
      </c>
      <c r="AK191" s="309">
        <f>'NP + PA Comp and Prod'!$AG$39</f>
        <v>0</v>
      </c>
    </row>
    <row r="192" spans="1:37" x14ac:dyDescent="0.2">
      <c r="A192" s="171">
        <f t="shared" si="39"/>
        <v>0</v>
      </c>
      <c r="B192" s="171" t="str">
        <f t="shared" si="40"/>
        <v/>
      </c>
      <c r="C192" s="171">
        <f t="shared" si="41"/>
        <v>0</v>
      </c>
      <c r="D192" s="171">
        <f t="shared" si="42"/>
        <v>0</v>
      </c>
      <c r="E192" s="171">
        <f t="shared" si="43"/>
        <v>0</v>
      </c>
      <c r="F192" s="171">
        <f t="shared" si="44"/>
        <v>0</v>
      </c>
      <c r="G192" s="171" t="str">
        <f t="shared" si="45"/>
        <v/>
      </c>
      <c r="H192" s="178"/>
      <c r="I192" s="171">
        <f t="shared" si="46"/>
        <v>0</v>
      </c>
      <c r="J192" s="237"/>
      <c r="K192" s="171">
        <f>'NP + PA Comp and Prod'!$AH$7</f>
        <v>29</v>
      </c>
      <c r="L192" s="171">
        <f>'NP + PA Comp and Prod'!$AH$8</f>
        <v>0</v>
      </c>
      <c r="M192" s="171">
        <f>'NP + PA Comp and Prod'!$AH$9</f>
        <v>0</v>
      </c>
      <c r="N192" s="171">
        <f>'NP + PA Comp and Prod'!$AH$10</f>
        <v>0</v>
      </c>
      <c r="O192" s="251">
        <f>'NP + PA Comp and Prod'!$AH$12</f>
        <v>0</v>
      </c>
      <c r="P192" s="251">
        <f>'NP + PA Comp and Prod'!$AH$13</f>
        <v>0</v>
      </c>
      <c r="Q192" s="251">
        <f>'NP + PA Comp and Prod'!$AH$14</f>
        <v>0</v>
      </c>
      <c r="R192" s="251">
        <f>'NP + PA Comp and Prod'!$AH$15</f>
        <v>0</v>
      </c>
      <c r="S192" s="251">
        <f>'NP + PA Comp and Prod'!$AH$16</f>
        <v>0</v>
      </c>
      <c r="T192" s="251">
        <f>'NP + PA Comp and Prod'!$AH$17</f>
        <v>0</v>
      </c>
      <c r="U192" s="251">
        <f>'NP + PA Comp and Prod'!$AH$18</f>
        <v>0</v>
      </c>
      <c r="V192" s="309">
        <f>'NP + PA Comp and Prod'!$AH$22</f>
        <v>0</v>
      </c>
      <c r="W192" s="309">
        <f>'NP + PA Comp and Prod'!$AH$23</f>
        <v>0</v>
      </c>
      <c r="X192" s="309">
        <f>'NP + PA Comp and Prod'!$AH$24</f>
        <v>0</v>
      </c>
      <c r="Y192" s="309">
        <f>'NP + PA Comp and Prod'!$AH$26</f>
        <v>0</v>
      </c>
      <c r="Z192" s="309">
        <f>'NP + PA Comp and Prod'!$AH$27</f>
        <v>0</v>
      </c>
      <c r="AA192" s="309">
        <f>'NP + PA Comp and Prod'!$AH$28</f>
        <v>0</v>
      </c>
      <c r="AB192" s="310"/>
      <c r="AC192" s="309">
        <f>'NP + PA Comp and Prod'!$AH$31</f>
        <v>0</v>
      </c>
      <c r="AD192" s="310"/>
      <c r="AE192" s="310"/>
      <c r="AF192" s="309">
        <f>'NP + PA Comp and Prod'!$AH$32</f>
        <v>0</v>
      </c>
      <c r="AG192" s="309">
        <f>'NP + PA Comp and Prod'!$AH$33</f>
        <v>0</v>
      </c>
      <c r="AH192" s="310"/>
      <c r="AI192" s="309">
        <f>'NP + PA Comp and Prod'!$AH$37</f>
        <v>0</v>
      </c>
      <c r="AJ192" s="309">
        <f>'NP + PA Comp and Prod'!$AH$38</f>
        <v>0</v>
      </c>
      <c r="AK192" s="309">
        <f>'NP + PA Comp and Prod'!$AH$39</f>
        <v>0</v>
      </c>
    </row>
    <row r="193" spans="1:37" x14ac:dyDescent="0.2">
      <c r="A193" s="171">
        <f t="shared" si="39"/>
        <v>0</v>
      </c>
      <c r="B193" s="171" t="str">
        <f t="shared" si="40"/>
        <v/>
      </c>
      <c r="C193" s="171">
        <f t="shared" si="41"/>
        <v>0</v>
      </c>
      <c r="D193" s="171">
        <f t="shared" si="42"/>
        <v>0</v>
      </c>
      <c r="E193" s="171">
        <f t="shared" si="43"/>
        <v>0</v>
      </c>
      <c r="F193" s="171">
        <f t="shared" si="44"/>
        <v>0</v>
      </c>
      <c r="G193" s="171" t="str">
        <f t="shared" si="45"/>
        <v/>
      </c>
      <c r="H193" s="178"/>
      <c r="I193" s="171">
        <f t="shared" si="46"/>
        <v>0</v>
      </c>
      <c r="J193" s="237"/>
      <c r="K193" s="171">
        <f>'NP + PA Comp and Prod'!$AI$7</f>
        <v>30</v>
      </c>
      <c r="L193" s="171">
        <f>'NP + PA Comp and Prod'!$AI$8</f>
        <v>0</v>
      </c>
      <c r="M193" s="171">
        <f>'NP + PA Comp and Prod'!$AI$9</f>
        <v>0</v>
      </c>
      <c r="N193" s="171">
        <f>'NP + PA Comp and Prod'!$AI$10</f>
        <v>0</v>
      </c>
      <c r="O193" s="251">
        <f>'NP + PA Comp and Prod'!$AI$12</f>
        <v>0</v>
      </c>
      <c r="P193" s="251">
        <f>'NP + PA Comp and Prod'!$AI$13</f>
        <v>0</v>
      </c>
      <c r="Q193" s="251">
        <f>'NP + PA Comp and Prod'!$AI$14</f>
        <v>0</v>
      </c>
      <c r="R193" s="251">
        <f>'NP + PA Comp and Prod'!$AI$15</f>
        <v>0</v>
      </c>
      <c r="S193" s="251">
        <f>'NP + PA Comp and Prod'!$AI$16</f>
        <v>0</v>
      </c>
      <c r="T193" s="251">
        <f>'NP + PA Comp and Prod'!$AI$17</f>
        <v>0</v>
      </c>
      <c r="U193" s="251">
        <f>'NP + PA Comp and Prod'!$AI$18</f>
        <v>0</v>
      </c>
      <c r="V193" s="309">
        <f>'NP + PA Comp and Prod'!$AI$22</f>
        <v>0</v>
      </c>
      <c r="W193" s="309">
        <f>'NP + PA Comp and Prod'!$AI$23</f>
        <v>0</v>
      </c>
      <c r="X193" s="309">
        <f>'NP + PA Comp and Prod'!$AI$24</f>
        <v>0</v>
      </c>
      <c r="Y193" s="309">
        <f>'NP + PA Comp and Prod'!$AI$26</f>
        <v>0</v>
      </c>
      <c r="Z193" s="309">
        <f>'NP + PA Comp and Prod'!$AI$27</f>
        <v>0</v>
      </c>
      <c r="AA193" s="309">
        <f>'NP + PA Comp and Prod'!$AI$28</f>
        <v>0</v>
      </c>
      <c r="AB193" s="310"/>
      <c r="AC193" s="309">
        <f>'NP + PA Comp and Prod'!$AI$31</f>
        <v>0</v>
      </c>
      <c r="AD193" s="310"/>
      <c r="AE193" s="310"/>
      <c r="AF193" s="309">
        <f>'NP + PA Comp and Prod'!$AI$32</f>
        <v>0</v>
      </c>
      <c r="AG193" s="309">
        <f>'NP + PA Comp and Prod'!$AI$33</f>
        <v>0</v>
      </c>
      <c r="AH193" s="310"/>
      <c r="AI193" s="309">
        <f>'NP + PA Comp and Prod'!$AI$37</f>
        <v>0</v>
      </c>
      <c r="AJ193" s="309">
        <f>'NP + PA Comp and Prod'!$AI$38</f>
        <v>0</v>
      </c>
      <c r="AK193" s="309">
        <f>'NP + PA Comp and Prod'!$AI$39</f>
        <v>0</v>
      </c>
    </row>
    <row r="194" spans="1:37" x14ac:dyDescent="0.2">
      <c r="A194" s="171">
        <f t="shared" si="39"/>
        <v>0</v>
      </c>
      <c r="B194" s="171" t="str">
        <f t="shared" si="40"/>
        <v/>
      </c>
      <c r="C194" s="171">
        <f t="shared" si="41"/>
        <v>0</v>
      </c>
      <c r="D194" s="171">
        <f t="shared" si="42"/>
        <v>0</v>
      </c>
      <c r="E194" s="171">
        <f t="shared" si="43"/>
        <v>0</v>
      </c>
      <c r="F194" s="171">
        <f t="shared" si="44"/>
        <v>0</v>
      </c>
      <c r="G194" s="171" t="str">
        <f t="shared" si="45"/>
        <v/>
      </c>
      <c r="H194" s="178"/>
      <c r="I194" s="171">
        <f t="shared" si="46"/>
        <v>0</v>
      </c>
      <c r="J194" s="237"/>
      <c r="K194" s="171">
        <f>'NP + PA Comp and Prod'!$AJ$7</f>
        <v>31</v>
      </c>
      <c r="L194" s="171">
        <f>'NP + PA Comp and Prod'!$AJ$8</f>
        <v>0</v>
      </c>
      <c r="M194" s="171">
        <f>'NP + PA Comp and Prod'!$AJ$9</f>
        <v>0</v>
      </c>
      <c r="N194" s="171">
        <f>'NP + PA Comp and Prod'!$AJ$10</f>
        <v>0</v>
      </c>
      <c r="O194" s="251">
        <f>'NP + PA Comp and Prod'!$AJ$12</f>
        <v>0</v>
      </c>
      <c r="P194" s="251">
        <f>'NP + PA Comp and Prod'!$AJ$13</f>
        <v>0</v>
      </c>
      <c r="Q194" s="251">
        <f>'NP + PA Comp and Prod'!$AJ$14</f>
        <v>0</v>
      </c>
      <c r="R194" s="251">
        <f>'NP + PA Comp and Prod'!$AJ$15</f>
        <v>0</v>
      </c>
      <c r="S194" s="251">
        <f>'NP + PA Comp and Prod'!$AJ$16</f>
        <v>0</v>
      </c>
      <c r="T194" s="251">
        <f>'NP + PA Comp and Prod'!$AJ$17</f>
        <v>0</v>
      </c>
      <c r="U194" s="251">
        <f>'NP + PA Comp and Prod'!$AJ$18</f>
        <v>0</v>
      </c>
      <c r="V194" s="309">
        <f>'NP + PA Comp and Prod'!$AJ$22</f>
        <v>0</v>
      </c>
      <c r="W194" s="309">
        <f>'NP + PA Comp and Prod'!$AJ$23</f>
        <v>0</v>
      </c>
      <c r="X194" s="309">
        <f>'NP + PA Comp and Prod'!$AJ$24</f>
        <v>0</v>
      </c>
      <c r="Y194" s="309">
        <f>'NP + PA Comp and Prod'!$AJ$26</f>
        <v>0</v>
      </c>
      <c r="Z194" s="309">
        <f>'NP + PA Comp and Prod'!$AJ$27</f>
        <v>0</v>
      </c>
      <c r="AA194" s="309">
        <f>'NP + PA Comp and Prod'!$AJ$28</f>
        <v>0</v>
      </c>
      <c r="AB194" s="310"/>
      <c r="AC194" s="309">
        <f>'NP + PA Comp and Prod'!$AJ$31</f>
        <v>0</v>
      </c>
      <c r="AD194" s="310"/>
      <c r="AE194" s="310"/>
      <c r="AF194" s="309">
        <f>'NP + PA Comp and Prod'!$AJ$32</f>
        <v>0</v>
      </c>
      <c r="AG194" s="309">
        <f>'NP + PA Comp and Prod'!$AJ$33</f>
        <v>0</v>
      </c>
      <c r="AH194" s="310"/>
      <c r="AI194" s="309">
        <f>'NP + PA Comp and Prod'!$AJ$37</f>
        <v>0</v>
      </c>
      <c r="AJ194" s="309">
        <f>'NP + PA Comp and Prod'!$AJ$38</f>
        <v>0</v>
      </c>
      <c r="AK194" s="309">
        <f>'NP + PA Comp and Prod'!$AJ$39</f>
        <v>0</v>
      </c>
    </row>
    <row r="195" spans="1:37" x14ac:dyDescent="0.2">
      <c r="A195" s="171">
        <f t="shared" si="39"/>
        <v>0</v>
      </c>
      <c r="B195" s="171" t="str">
        <f t="shared" si="40"/>
        <v/>
      </c>
      <c r="C195" s="171">
        <f t="shared" si="41"/>
        <v>0</v>
      </c>
      <c r="D195" s="171">
        <f t="shared" si="42"/>
        <v>0</v>
      </c>
      <c r="E195" s="171">
        <f t="shared" si="43"/>
        <v>0</v>
      </c>
      <c r="F195" s="171">
        <f t="shared" si="44"/>
        <v>0</v>
      </c>
      <c r="G195" s="171" t="str">
        <f t="shared" si="45"/>
        <v/>
      </c>
      <c r="H195" s="178"/>
      <c r="I195" s="171">
        <f t="shared" si="46"/>
        <v>0</v>
      </c>
      <c r="J195" s="237"/>
      <c r="K195" s="171">
        <f>'NP + PA Comp and Prod'!$AK$7</f>
        <v>32</v>
      </c>
      <c r="L195" s="171">
        <f>'NP + PA Comp and Prod'!$AK$8</f>
        <v>0</v>
      </c>
      <c r="M195" s="171">
        <f>'NP + PA Comp and Prod'!$AK$9</f>
        <v>0</v>
      </c>
      <c r="N195" s="171">
        <f>'NP + PA Comp and Prod'!$AK$10</f>
        <v>0</v>
      </c>
      <c r="O195" s="251">
        <f>'NP + PA Comp and Prod'!$AK$12</f>
        <v>0</v>
      </c>
      <c r="P195" s="251">
        <f>'NP + PA Comp and Prod'!$AK$13</f>
        <v>0</v>
      </c>
      <c r="Q195" s="251">
        <f>'NP + PA Comp and Prod'!$AK$14</f>
        <v>0</v>
      </c>
      <c r="R195" s="251">
        <f>'NP + PA Comp and Prod'!$AK$15</f>
        <v>0</v>
      </c>
      <c r="S195" s="251">
        <f>'NP + PA Comp and Prod'!$AK$16</f>
        <v>0</v>
      </c>
      <c r="T195" s="251">
        <f>'NP + PA Comp and Prod'!$AK$17</f>
        <v>0</v>
      </c>
      <c r="U195" s="251">
        <f>'NP + PA Comp and Prod'!$AK$18</f>
        <v>0</v>
      </c>
      <c r="V195" s="309">
        <f>'NP + PA Comp and Prod'!$AK$22</f>
        <v>0</v>
      </c>
      <c r="W195" s="309">
        <f>'NP + PA Comp and Prod'!$AK$23</f>
        <v>0</v>
      </c>
      <c r="X195" s="309">
        <f>'NP + PA Comp and Prod'!$AK$24</f>
        <v>0</v>
      </c>
      <c r="Y195" s="309">
        <f>'NP + PA Comp and Prod'!$AK$26</f>
        <v>0</v>
      </c>
      <c r="Z195" s="309">
        <f>'NP + PA Comp and Prod'!$AK$27</f>
        <v>0</v>
      </c>
      <c r="AA195" s="309">
        <f>'NP + PA Comp and Prod'!$AK$28</f>
        <v>0</v>
      </c>
      <c r="AB195" s="310"/>
      <c r="AC195" s="309">
        <f>'NP + PA Comp and Prod'!$AK$31</f>
        <v>0</v>
      </c>
      <c r="AD195" s="310"/>
      <c r="AE195" s="310"/>
      <c r="AF195" s="309">
        <f>'NP + PA Comp and Prod'!$AK$32</f>
        <v>0</v>
      </c>
      <c r="AG195" s="309">
        <f>'NP + PA Comp and Prod'!$AK$33</f>
        <v>0</v>
      </c>
      <c r="AH195" s="310"/>
      <c r="AI195" s="309">
        <f>'NP + PA Comp and Prod'!$AK$37</f>
        <v>0</v>
      </c>
      <c r="AJ195" s="309">
        <f>'NP + PA Comp and Prod'!$AK$38</f>
        <v>0</v>
      </c>
      <c r="AK195" s="309">
        <f>'NP + PA Comp and Prod'!$AK$39</f>
        <v>0</v>
      </c>
    </row>
    <row r="196" spans="1:37" x14ac:dyDescent="0.2">
      <c r="A196" s="171">
        <f t="shared" si="39"/>
        <v>0</v>
      </c>
      <c r="B196" s="171" t="str">
        <f t="shared" si="40"/>
        <v/>
      </c>
      <c r="C196" s="171">
        <f t="shared" si="41"/>
        <v>0</v>
      </c>
      <c r="D196" s="171">
        <f t="shared" si="42"/>
        <v>0</v>
      </c>
      <c r="E196" s="171">
        <f t="shared" si="43"/>
        <v>0</v>
      </c>
      <c r="F196" s="171">
        <f t="shared" si="44"/>
        <v>0</v>
      </c>
      <c r="G196" s="171" t="str">
        <f t="shared" si="45"/>
        <v/>
      </c>
      <c r="H196" s="178"/>
      <c r="I196" s="171">
        <f t="shared" si="46"/>
        <v>0</v>
      </c>
      <c r="J196" s="237"/>
      <c r="K196" s="171">
        <f>'NP + PA Comp and Prod'!$AL$7</f>
        <v>33</v>
      </c>
      <c r="L196" s="171">
        <f>'NP + PA Comp and Prod'!$AL$8</f>
        <v>0</v>
      </c>
      <c r="M196" s="171">
        <f>'NP + PA Comp and Prod'!$AL$9</f>
        <v>0</v>
      </c>
      <c r="N196" s="171">
        <f>'NP + PA Comp and Prod'!$AL$10</f>
        <v>0</v>
      </c>
      <c r="O196" s="251">
        <f>'NP + PA Comp and Prod'!$AL$12</f>
        <v>0</v>
      </c>
      <c r="P196" s="251">
        <f>'NP + PA Comp and Prod'!$AL$13</f>
        <v>0</v>
      </c>
      <c r="Q196" s="251">
        <f>'NP + PA Comp and Prod'!$AL$14</f>
        <v>0</v>
      </c>
      <c r="R196" s="251">
        <f>'NP + PA Comp and Prod'!$AL$15</f>
        <v>0</v>
      </c>
      <c r="S196" s="251">
        <f>'NP + PA Comp and Prod'!$AL$16</f>
        <v>0</v>
      </c>
      <c r="T196" s="251">
        <f>'NP + PA Comp and Prod'!$AL$17</f>
        <v>0</v>
      </c>
      <c r="U196" s="251">
        <f>'NP + PA Comp and Prod'!$AL$18</f>
        <v>0</v>
      </c>
      <c r="V196" s="309">
        <f>'NP + PA Comp and Prod'!$AL$22</f>
        <v>0</v>
      </c>
      <c r="W196" s="309">
        <f>'NP + PA Comp and Prod'!$AL$23</f>
        <v>0</v>
      </c>
      <c r="X196" s="309">
        <f>'NP + PA Comp and Prod'!$AL$24</f>
        <v>0</v>
      </c>
      <c r="Y196" s="309">
        <f>'NP + PA Comp and Prod'!$AL$26</f>
        <v>0</v>
      </c>
      <c r="Z196" s="309">
        <f>'NP + PA Comp and Prod'!$AL$27</f>
        <v>0</v>
      </c>
      <c r="AA196" s="309">
        <f>'NP + PA Comp and Prod'!$AL$28</f>
        <v>0</v>
      </c>
      <c r="AB196" s="310"/>
      <c r="AC196" s="309">
        <f>'NP + PA Comp and Prod'!$AL$31</f>
        <v>0</v>
      </c>
      <c r="AD196" s="310"/>
      <c r="AE196" s="310"/>
      <c r="AF196" s="309">
        <f>'NP + PA Comp and Prod'!$AL$32</f>
        <v>0</v>
      </c>
      <c r="AG196" s="309">
        <f>'NP + PA Comp and Prod'!$AL$33</f>
        <v>0</v>
      </c>
      <c r="AH196" s="310"/>
      <c r="AI196" s="309">
        <f>'NP + PA Comp and Prod'!$AL$37</f>
        <v>0</v>
      </c>
      <c r="AJ196" s="309">
        <f>'NP + PA Comp and Prod'!$AL$38</f>
        <v>0</v>
      </c>
      <c r="AK196" s="309">
        <f>'NP + PA Comp and Prod'!$AL$39</f>
        <v>0</v>
      </c>
    </row>
    <row r="197" spans="1:37" x14ac:dyDescent="0.2">
      <c r="A197" s="171">
        <f t="shared" si="39"/>
        <v>0</v>
      </c>
      <c r="B197" s="171" t="str">
        <f t="shared" si="40"/>
        <v/>
      </c>
      <c r="C197" s="171">
        <f t="shared" si="41"/>
        <v>0</v>
      </c>
      <c r="D197" s="171">
        <f t="shared" si="42"/>
        <v>0</v>
      </c>
      <c r="E197" s="171">
        <f t="shared" si="43"/>
        <v>0</v>
      </c>
      <c r="F197" s="171">
        <f t="shared" si="44"/>
        <v>0</v>
      </c>
      <c r="G197" s="171" t="str">
        <f t="shared" si="45"/>
        <v/>
      </c>
      <c r="H197" s="178"/>
      <c r="I197" s="171">
        <f t="shared" si="46"/>
        <v>0</v>
      </c>
      <c r="J197" s="237"/>
      <c r="K197" s="171">
        <f>'NP + PA Comp and Prod'!$AM$7</f>
        <v>34</v>
      </c>
      <c r="L197" s="171">
        <f>'NP + PA Comp and Prod'!$AM$8</f>
        <v>0</v>
      </c>
      <c r="M197" s="171">
        <f>'NP + PA Comp and Prod'!$AM$9</f>
        <v>0</v>
      </c>
      <c r="N197" s="171">
        <f>'NP + PA Comp and Prod'!$AM$10</f>
        <v>0</v>
      </c>
      <c r="O197" s="251">
        <f>'NP + PA Comp and Prod'!$AM$12</f>
        <v>0</v>
      </c>
      <c r="P197" s="251">
        <f>'NP + PA Comp and Prod'!$AM$13</f>
        <v>0</v>
      </c>
      <c r="Q197" s="251">
        <f>'NP + PA Comp and Prod'!$AM$14</f>
        <v>0</v>
      </c>
      <c r="R197" s="251">
        <f>'NP + PA Comp and Prod'!$AM$15</f>
        <v>0</v>
      </c>
      <c r="S197" s="251">
        <f>'NP + PA Comp and Prod'!$AM$16</f>
        <v>0</v>
      </c>
      <c r="T197" s="251">
        <f>'NP + PA Comp and Prod'!$AM$17</f>
        <v>0</v>
      </c>
      <c r="U197" s="251">
        <f>'NP + PA Comp and Prod'!$AM$18</f>
        <v>0</v>
      </c>
      <c r="V197" s="309">
        <f>'NP + PA Comp and Prod'!$AM$22</f>
        <v>0</v>
      </c>
      <c r="W197" s="309">
        <f>'NP + PA Comp and Prod'!$AM$23</f>
        <v>0</v>
      </c>
      <c r="X197" s="309">
        <f>'NP + PA Comp and Prod'!$AM$24</f>
        <v>0</v>
      </c>
      <c r="Y197" s="309">
        <f>'NP + PA Comp and Prod'!$AM$26</f>
        <v>0</v>
      </c>
      <c r="Z197" s="309">
        <f>'NP + PA Comp and Prod'!$AM$27</f>
        <v>0</v>
      </c>
      <c r="AA197" s="309">
        <f>'NP + PA Comp and Prod'!$AM$28</f>
        <v>0</v>
      </c>
      <c r="AB197" s="310"/>
      <c r="AC197" s="309">
        <f>'NP + PA Comp and Prod'!$AM$31</f>
        <v>0</v>
      </c>
      <c r="AD197" s="310"/>
      <c r="AE197" s="310"/>
      <c r="AF197" s="309">
        <f>'NP + PA Comp and Prod'!$AM$32</f>
        <v>0</v>
      </c>
      <c r="AG197" s="309">
        <f>'NP + PA Comp and Prod'!$AM$33</f>
        <v>0</v>
      </c>
      <c r="AH197" s="310"/>
      <c r="AI197" s="309">
        <f>'NP + PA Comp and Prod'!$AM$37</f>
        <v>0</v>
      </c>
      <c r="AJ197" s="309">
        <f>'NP + PA Comp and Prod'!$AM$38</f>
        <v>0</v>
      </c>
      <c r="AK197" s="309">
        <f>'NP + PA Comp and Prod'!$AM$39</f>
        <v>0</v>
      </c>
    </row>
    <row r="198" spans="1:37" x14ac:dyDescent="0.2">
      <c r="A198" s="171">
        <f t="shared" si="39"/>
        <v>0</v>
      </c>
      <c r="B198" s="171" t="str">
        <f t="shared" si="40"/>
        <v/>
      </c>
      <c r="C198" s="171">
        <f t="shared" si="41"/>
        <v>0</v>
      </c>
      <c r="D198" s="171">
        <f t="shared" si="42"/>
        <v>0</v>
      </c>
      <c r="E198" s="171">
        <f t="shared" si="43"/>
        <v>0</v>
      </c>
      <c r="F198" s="171">
        <f t="shared" si="44"/>
        <v>0</v>
      </c>
      <c r="G198" s="171" t="str">
        <f t="shared" si="45"/>
        <v/>
      </c>
      <c r="H198" s="178"/>
      <c r="I198" s="171">
        <f t="shared" si="46"/>
        <v>0</v>
      </c>
      <c r="J198" s="237"/>
      <c r="K198" s="171">
        <f>'NP + PA Comp and Prod'!$AN$7</f>
        <v>35</v>
      </c>
      <c r="L198" s="171">
        <f>'NP + PA Comp and Prod'!$AN$8</f>
        <v>0</v>
      </c>
      <c r="M198" s="171">
        <f>'NP + PA Comp and Prod'!$AN$9</f>
        <v>0</v>
      </c>
      <c r="N198" s="171">
        <f>'NP + PA Comp and Prod'!$AN$10</f>
        <v>0</v>
      </c>
      <c r="O198" s="251">
        <f>'NP + PA Comp and Prod'!$AN$12</f>
        <v>0</v>
      </c>
      <c r="P198" s="251">
        <f>'NP + PA Comp and Prod'!$AN$13</f>
        <v>0</v>
      </c>
      <c r="Q198" s="251">
        <f>'NP + PA Comp and Prod'!$AN$14</f>
        <v>0</v>
      </c>
      <c r="R198" s="251">
        <f>'NP + PA Comp and Prod'!$AN$15</f>
        <v>0</v>
      </c>
      <c r="S198" s="251">
        <f>'NP + PA Comp and Prod'!$AN$16</f>
        <v>0</v>
      </c>
      <c r="T198" s="251">
        <f>'NP + PA Comp and Prod'!$AN$17</f>
        <v>0</v>
      </c>
      <c r="U198" s="251">
        <f>'NP + PA Comp and Prod'!$AN$18</f>
        <v>0</v>
      </c>
      <c r="V198" s="309">
        <f>'NP + PA Comp and Prod'!$AN$22</f>
        <v>0</v>
      </c>
      <c r="W198" s="309">
        <f>'NP + PA Comp and Prod'!$AN$23</f>
        <v>0</v>
      </c>
      <c r="X198" s="309">
        <f>'NP + PA Comp and Prod'!$AN$24</f>
        <v>0</v>
      </c>
      <c r="Y198" s="309">
        <f>'NP + PA Comp and Prod'!$AN$26</f>
        <v>0</v>
      </c>
      <c r="Z198" s="309">
        <f>'NP + PA Comp and Prod'!$AN$27</f>
        <v>0</v>
      </c>
      <c r="AA198" s="309">
        <f>'NP + PA Comp and Prod'!$AN$28</f>
        <v>0</v>
      </c>
      <c r="AB198" s="310"/>
      <c r="AC198" s="309">
        <f>'NP + PA Comp and Prod'!$AN$31</f>
        <v>0</v>
      </c>
      <c r="AD198" s="310"/>
      <c r="AE198" s="310"/>
      <c r="AF198" s="309">
        <f>'NP + PA Comp and Prod'!$AN$32</f>
        <v>0</v>
      </c>
      <c r="AG198" s="309">
        <f>'NP + PA Comp and Prod'!$AN$33</f>
        <v>0</v>
      </c>
      <c r="AH198" s="310"/>
      <c r="AI198" s="309">
        <f>'NP + PA Comp and Prod'!$AN$37</f>
        <v>0</v>
      </c>
      <c r="AJ198" s="309">
        <f>'NP + PA Comp and Prod'!$AN$38</f>
        <v>0</v>
      </c>
      <c r="AK198" s="309">
        <f>'NP + PA Comp and Prod'!$AN$39</f>
        <v>0</v>
      </c>
    </row>
    <row r="199" spans="1:37" x14ac:dyDescent="0.2">
      <c r="A199" s="171">
        <f t="shared" si="39"/>
        <v>0</v>
      </c>
      <c r="B199" s="171" t="str">
        <f t="shared" si="40"/>
        <v/>
      </c>
      <c r="C199" s="171">
        <f t="shared" si="41"/>
        <v>0</v>
      </c>
      <c r="D199" s="171">
        <f t="shared" si="42"/>
        <v>0</v>
      </c>
      <c r="E199" s="171">
        <f t="shared" si="43"/>
        <v>0</v>
      </c>
      <c r="F199" s="171">
        <f t="shared" si="44"/>
        <v>0</v>
      </c>
      <c r="G199" s="171" t="str">
        <f t="shared" si="45"/>
        <v/>
      </c>
      <c r="H199" s="178"/>
      <c r="I199" s="171">
        <f t="shared" si="46"/>
        <v>0</v>
      </c>
      <c r="J199" s="237"/>
      <c r="K199" s="171">
        <f>'NP + PA Comp and Prod'!$AO$7</f>
        <v>36</v>
      </c>
      <c r="L199" s="171">
        <f>'NP + PA Comp and Prod'!$AO$8</f>
        <v>0</v>
      </c>
      <c r="M199" s="171">
        <f>'NP + PA Comp and Prod'!$AO$9</f>
        <v>0</v>
      </c>
      <c r="N199" s="171">
        <f>'NP + PA Comp and Prod'!$AO$10</f>
        <v>0</v>
      </c>
      <c r="O199" s="251">
        <f>'NP + PA Comp and Prod'!$AO$12</f>
        <v>0</v>
      </c>
      <c r="P199" s="251">
        <f>'NP + PA Comp and Prod'!$AO$13</f>
        <v>0</v>
      </c>
      <c r="Q199" s="251">
        <f>'NP + PA Comp and Prod'!$AO$14</f>
        <v>0</v>
      </c>
      <c r="R199" s="251">
        <f>'NP + PA Comp and Prod'!$AO$15</f>
        <v>0</v>
      </c>
      <c r="S199" s="251">
        <f>'NP + PA Comp and Prod'!$AO$16</f>
        <v>0</v>
      </c>
      <c r="T199" s="251">
        <f>'NP + PA Comp and Prod'!$AO$17</f>
        <v>0</v>
      </c>
      <c r="U199" s="251">
        <f>'NP + PA Comp and Prod'!$AO$18</f>
        <v>0</v>
      </c>
      <c r="V199" s="309">
        <f>'NP + PA Comp and Prod'!$AO$22</f>
        <v>0</v>
      </c>
      <c r="W199" s="309">
        <f>'NP + PA Comp and Prod'!$AO$23</f>
        <v>0</v>
      </c>
      <c r="X199" s="309">
        <f>'NP + PA Comp and Prod'!$AO$24</f>
        <v>0</v>
      </c>
      <c r="Y199" s="309">
        <f>'NP + PA Comp and Prod'!$AO$26</f>
        <v>0</v>
      </c>
      <c r="Z199" s="309">
        <f>'NP + PA Comp and Prod'!$AO$27</f>
        <v>0</v>
      </c>
      <c r="AA199" s="309">
        <f>'NP + PA Comp and Prod'!$AO$28</f>
        <v>0</v>
      </c>
      <c r="AB199" s="310"/>
      <c r="AC199" s="309">
        <f>'NP + PA Comp and Prod'!$AO$31</f>
        <v>0</v>
      </c>
      <c r="AD199" s="310"/>
      <c r="AE199" s="310"/>
      <c r="AF199" s="309">
        <f>'NP + PA Comp and Prod'!$AO$32</f>
        <v>0</v>
      </c>
      <c r="AG199" s="309">
        <f>'NP + PA Comp and Prod'!$AO$33</f>
        <v>0</v>
      </c>
      <c r="AH199" s="310"/>
      <c r="AI199" s="309">
        <f>'NP + PA Comp and Prod'!$AO$37</f>
        <v>0</v>
      </c>
      <c r="AJ199" s="309">
        <f>'NP + PA Comp and Prod'!$AO$38</f>
        <v>0</v>
      </c>
      <c r="AK199" s="309">
        <f>'NP + PA Comp and Prod'!$AO$39</f>
        <v>0</v>
      </c>
    </row>
    <row r="200" spans="1:37" x14ac:dyDescent="0.2">
      <c r="A200" s="171">
        <f t="shared" si="39"/>
        <v>0</v>
      </c>
      <c r="B200" s="171" t="str">
        <f t="shared" si="40"/>
        <v/>
      </c>
      <c r="C200" s="171">
        <f t="shared" si="41"/>
        <v>0</v>
      </c>
      <c r="D200" s="171">
        <f t="shared" si="42"/>
        <v>0</v>
      </c>
      <c r="E200" s="171">
        <f t="shared" si="43"/>
        <v>0</v>
      </c>
      <c r="F200" s="171">
        <f t="shared" si="44"/>
        <v>0</v>
      </c>
      <c r="G200" s="171" t="str">
        <f t="shared" si="45"/>
        <v/>
      </c>
      <c r="H200" s="178"/>
      <c r="I200" s="171">
        <f t="shared" si="46"/>
        <v>0</v>
      </c>
      <c r="J200" s="237"/>
      <c r="K200" s="171">
        <f>'NP + PA Comp and Prod'!$AP$7</f>
        <v>37</v>
      </c>
      <c r="L200" s="171">
        <f>'NP + PA Comp and Prod'!$AP$8</f>
        <v>0</v>
      </c>
      <c r="M200" s="171">
        <f>'NP + PA Comp and Prod'!$AP$9</f>
        <v>0</v>
      </c>
      <c r="N200" s="171">
        <f>'NP + PA Comp and Prod'!$AP$10</f>
        <v>0</v>
      </c>
      <c r="O200" s="251">
        <f>'NP + PA Comp and Prod'!$AP$12</f>
        <v>0</v>
      </c>
      <c r="P200" s="251">
        <f>'NP + PA Comp and Prod'!$AP$13</f>
        <v>0</v>
      </c>
      <c r="Q200" s="251">
        <f>'NP + PA Comp and Prod'!$AP$14</f>
        <v>0</v>
      </c>
      <c r="R200" s="251">
        <f>'NP + PA Comp and Prod'!$AP$15</f>
        <v>0</v>
      </c>
      <c r="S200" s="251">
        <f>'NP + PA Comp and Prod'!$AP$16</f>
        <v>0</v>
      </c>
      <c r="T200" s="251">
        <f>'NP + PA Comp and Prod'!$AP$17</f>
        <v>0</v>
      </c>
      <c r="U200" s="251">
        <f>'NP + PA Comp and Prod'!$AP$18</f>
        <v>0</v>
      </c>
      <c r="V200" s="309">
        <f>'NP + PA Comp and Prod'!$AP$22</f>
        <v>0</v>
      </c>
      <c r="W200" s="309">
        <f>'NP + PA Comp and Prod'!$AP$23</f>
        <v>0</v>
      </c>
      <c r="X200" s="309">
        <f>'NP + PA Comp and Prod'!$AP$24</f>
        <v>0</v>
      </c>
      <c r="Y200" s="309">
        <f>'NP + PA Comp and Prod'!$AP$26</f>
        <v>0</v>
      </c>
      <c r="Z200" s="309">
        <f>'NP + PA Comp and Prod'!$AP$27</f>
        <v>0</v>
      </c>
      <c r="AA200" s="309">
        <f>'NP + PA Comp and Prod'!$AP$28</f>
        <v>0</v>
      </c>
      <c r="AB200" s="310"/>
      <c r="AC200" s="309">
        <f>'NP + PA Comp and Prod'!$AP$31</f>
        <v>0</v>
      </c>
      <c r="AD200" s="310"/>
      <c r="AE200" s="310"/>
      <c r="AF200" s="309">
        <f>'NP + PA Comp and Prod'!$AP$32</f>
        <v>0</v>
      </c>
      <c r="AG200" s="309">
        <f>'NP + PA Comp and Prod'!$AP$33</f>
        <v>0</v>
      </c>
      <c r="AH200" s="310"/>
      <c r="AI200" s="309">
        <f>'NP + PA Comp and Prod'!$AP$37</f>
        <v>0</v>
      </c>
      <c r="AJ200" s="309">
        <f>'NP + PA Comp and Prod'!$AP$38</f>
        <v>0</v>
      </c>
      <c r="AK200" s="309">
        <f>'NP + PA Comp and Prod'!$AP$39</f>
        <v>0</v>
      </c>
    </row>
    <row r="201" spans="1:37" x14ac:dyDescent="0.2">
      <c r="A201" s="171">
        <f t="shared" si="39"/>
        <v>0</v>
      </c>
      <c r="B201" s="171" t="str">
        <f t="shared" si="40"/>
        <v/>
      </c>
      <c r="C201" s="171">
        <f t="shared" si="41"/>
        <v>0</v>
      </c>
      <c r="D201" s="171">
        <f t="shared" si="42"/>
        <v>0</v>
      </c>
      <c r="E201" s="171">
        <f t="shared" si="43"/>
        <v>0</v>
      </c>
      <c r="F201" s="171">
        <f t="shared" si="44"/>
        <v>0</v>
      </c>
      <c r="G201" s="171" t="str">
        <f t="shared" si="45"/>
        <v/>
      </c>
      <c r="H201" s="178"/>
      <c r="I201" s="171">
        <f t="shared" si="46"/>
        <v>0</v>
      </c>
      <c r="J201" s="237"/>
      <c r="K201" s="171">
        <f>'NP + PA Comp and Prod'!$AQ$7</f>
        <v>38</v>
      </c>
      <c r="L201" s="171">
        <f>'NP + PA Comp and Prod'!$AQ$8</f>
        <v>0</v>
      </c>
      <c r="M201" s="171">
        <f>'NP + PA Comp and Prod'!$AQ$9</f>
        <v>0</v>
      </c>
      <c r="N201" s="171">
        <f>'NP + PA Comp and Prod'!$AQ$10</f>
        <v>0</v>
      </c>
      <c r="O201" s="251">
        <f>'NP + PA Comp and Prod'!$AQ$12</f>
        <v>0</v>
      </c>
      <c r="P201" s="251">
        <f>'NP + PA Comp and Prod'!$AQ$13</f>
        <v>0</v>
      </c>
      <c r="Q201" s="251">
        <f>'NP + PA Comp and Prod'!$AQ$14</f>
        <v>0</v>
      </c>
      <c r="R201" s="251">
        <f>'NP + PA Comp and Prod'!$AQ$15</f>
        <v>0</v>
      </c>
      <c r="S201" s="251">
        <f>'NP + PA Comp and Prod'!$AQ$16</f>
        <v>0</v>
      </c>
      <c r="T201" s="251">
        <f>'NP + PA Comp and Prod'!$AQ$17</f>
        <v>0</v>
      </c>
      <c r="U201" s="251">
        <f>'NP + PA Comp and Prod'!$AQ$18</f>
        <v>0</v>
      </c>
      <c r="V201" s="309">
        <f>'NP + PA Comp and Prod'!$AQ$22</f>
        <v>0</v>
      </c>
      <c r="W201" s="309">
        <f>'NP + PA Comp and Prod'!$AQ$23</f>
        <v>0</v>
      </c>
      <c r="X201" s="309">
        <f>'NP + PA Comp and Prod'!$AQ$24</f>
        <v>0</v>
      </c>
      <c r="Y201" s="309">
        <f>'NP + PA Comp and Prod'!$AQ$26</f>
        <v>0</v>
      </c>
      <c r="Z201" s="309">
        <f>'NP + PA Comp and Prod'!$AQ$27</f>
        <v>0</v>
      </c>
      <c r="AA201" s="309">
        <f>'NP + PA Comp and Prod'!$AQ$28</f>
        <v>0</v>
      </c>
      <c r="AB201" s="310"/>
      <c r="AC201" s="309">
        <f>'NP + PA Comp and Prod'!$AQ$31</f>
        <v>0</v>
      </c>
      <c r="AD201" s="310"/>
      <c r="AE201" s="310"/>
      <c r="AF201" s="309">
        <f>'NP + PA Comp and Prod'!$AQ$32</f>
        <v>0</v>
      </c>
      <c r="AG201" s="309">
        <f>'NP + PA Comp and Prod'!$AQ$33</f>
        <v>0</v>
      </c>
      <c r="AH201" s="310"/>
      <c r="AI201" s="309">
        <f>'NP + PA Comp and Prod'!$AQ$37</f>
        <v>0</v>
      </c>
      <c r="AJ201" s="309">
        <f>'NP + PA Comp and Prod'!$AQ$38</f>
        <v>0</v>
      </c>
      <c r="AK201" s="309">
        <f>'NP + PA Comp and Prod'!$AQ$39</f>
        <v>0</v>
      </c>
    </row>
    <row r="202" spans="1:37" x14ac:dyDescent="0.2">
      <c r="A202" s="171">
        <f t="shared" si="39"/>
        <v>0</v>
      </c>
      <c r="B202" s="171" t="str">
        <f t="shared" si="40"/>
        <v/>
      </c>
      <c r="C202" s="171">
        <f t="shared" si="41"/>
        <v>0</v>
      </c>
      <c r="D202" s="171">
        <f t="shared" si="42"/>
        <v>0</v>
      </c>
      <c r="E202" s="171">
        <f t="shared" si="43"/>
        <v>0</v>
      </c>
      <c r="F202" s="171">
        <f t="shared" si="44"/>
        <v>0</v>
      </c>
      <c r="G202" s="171" t="str">
        <f t="shared" si="45"/>
        <v/>
      </c>
      <c r="H202" s="178"/>
      <c r="I202" s="171">
        <f t="shared" si="46"/>
        <v>0</v>
      </c>
      <c r="J202" s="237"/>
      <c r="K202" s="171">
        <f>'NP + PA Comp and Prod'!$AR$7</f>
        <v>39</v>
      </c>
      <c r="L202" s="171">
        <f>'NP + PA Comp and Prod'!$AR$8</f>
        <v>0</v>
      </c>
      <c r="M202" s="171">
        <f>'NP + PA Comp and Prod'!$AR$9</f>
        <v>0</v>
      </c>
      <c r="N202" s="171">
        <f>'NP + PA Comp and Prod'!$AR$10</f>
        <v>0</v>
      </c>
      <c r="O202" s="251">
        <f>'NP + PA Comp and Prod'!$AR$12</f>
        <v>0</v>
      </c>
      <c r="P202" s="251">
        <f>'NP + PA Comp and Prod'!$AR$13</f>
        <v>0</v>
      </c>
      <c r="Q202" s="251">
        <f>'NP + PA Comp and Prod'!$AR$14</f>
        <v>0</v>
      </c>
      <c r="R202" s="251">
        <f>'NP + PA Comp and Prod'!$AR$15</f>
        <v>0</v>
      </c>
      <c r="S202" s="251">
        <f>'NP + PA Comp and Prod'!$AR$16</f>
        <v>0</v>
      </c>
      <c r="T202" s="251">
        <f>'NP + PA Comp and Prod'!$AR$17</f>
        <v>0</v>
      </c>
      <c r="U202" s="251">
        <f>'NP + PA Comp and Prod'!$AR$18</f>
        <v>0</v>
      </c>
      <c r="V202" s="309">
        <f>'NP + PA Comp and Prod'!$AR$22</f>
        <v>0</v>
      </c>
      <c r="W202" s="309">
        <f>'NP + PA Comp and Prod'!$AR$23</f>
        <v>0</v>
      </c>
      <c r="X202" s="309">
        <f>'NP + PA Comp and Prod'!$AR$24</f>
        <v>0</v>
      </c>
      <c r="Y202" s="309">
        <f>'NP + PA Comp and Prod'!$AR$26</f>
        <v>0</v>
      </c>
      <c r="Z202" s="309">
        <f>'NP + PA Comp and Prod'!$AR$27</f>
        <v>0</v>
      </c>
      <c r="AA202" s="309">
        <f>'NP + PA Comp and Prod'!$AR$28</f>
        <v>0</v>
      </c>
      <c r="AB202" s="310"/>
      <c r="AC202" s="309">
        <f>'NP + PA Comp and Prod'!$AR$31</f>
        <v>0</v>
      </c>
      <c r="AD202" s="310"/>
      <c r="AE202" s="310"/>
      <c r="AF202" s="309">
        <f>'NP + PA Comp and Prod'!$AR$32</f>
        <v>0</v>
      </c>
      <c r="AG202" s="309">
        <f>'NP + PA Comp and Prod'!$AR$33</f>
        <v>0</v>
      </c>
      <c r="AH202" s="310"/>
      <c r="AI202" s="309">
        <f>'NP + PA Comp and Prod'!$AR$37</f>
        <v>0</v>
      </c>
      <c r="AJ202" s="309">
        <f>'NP + PA Comp and Prod'!$AR$38</f>
        <v>0</v>
      </c>
      <c r="AK202" s="309">
        <f>'NP + PA Comp and Prod'!$AR$39</f>
        <v>0</v>
      </c>
    </row>
    <row r="203" spans="1:37" x14ac:dyDescent="0.2">
      <c r="A203" s="171">
        <f t="shared" si="39"/>
        <v>0</v>
      </c>
      <c r="B203" s="171" t="str">
        <f t="shared" si="40"/>
        <v/>
      </c>
      <c r="C203" s="171">
        <f t="shared" si="41"/>
        <v>0</v>
      </c>
      <c r="D203" s="171">
        <f t="shared" si="42"/>
        <v>0</v>
      </c>
      <c r="E203" s="171">
        <f t="shared" si="43"/>
        <v>0</v>
      </c>
      <c r="F203" s="171">
        <f t="shared" si="44"/>
        <v>0</v>
      </c>
      <c r="G203" s="171" t="str">
        <f t="shared" si="45"/>
        <v/>
      </c>
      <c r="H203" s="178"/>
      <c r="I203" s="171">
        <f t="shared" si="46"/>
        <v>0</v>
      </c>
      <c r="J203" s="237"/>
      <c r="K203" s="171">
        <f>'NP + PA Comp and Prod'!$AS$7</f>
        <v>40</v>
      </c>
      <c r="L203" s="171">
        <f>'NP + PA Comp and Prod'!$AS$8</f>
        <v>0</v>
      </c>
      <c r="M203" s="171">
        <f>'NP + PA Comp and Prod'!$AS$9</f>
        <v>0</v>
      </c>
      <c r="N203" s="171">
        <f>'NP + PA Comp and Prod'!$AS$10</f>
        <v>0</v>
      </c>
      <c r="O203" s="251">
        <f>'NP + PA Comp and Prod'!$AS$12</f>
        <v>0</v>
      </c>
      <c r="P203" s="251">
        <f>'NP + PA Comp and Prod'!$AS$13</f>
        <v>0</v>
      </c>
      <c r="Q203" s="251">
        <f>'NP + PA Comp and Prod'!$AS$14</f>
        <v>0</v>
      </c>
      <c r="R203" s="251">
        <f>'NP + PA Comp and Prod'!$AS$15</f>
        <v>0</v>
      </c>
      <c r="S203" s="251">
        <f>'NP + PA Comp and Prod'!$AS$16</f>
        <v>0</v>
      </c>
      <c r="T203" s="251">
        <f>'NP + PA Comp and Prod'!$AS$17</f>
        <v>0</v>
      </c>
      <c r="U203" s="251">
        <f>'NP + PA Comp and Prod'!$AS$18</f>
        <v>0</v>
      </c>
      <c r="V203" s="309">
        <f>'NP + PA Comp and Prod'!$AS$22</f>
        <v>0</v>
      </c>
      <c r="W203" s="309">
        <f>'NP + PA Comp and Prod'!$AS$23</f>
        <v>0</v>
      </c>
      <c r="X203" s="309">
        <f>'NP + PA Comp and Prod'!$AS$24</f>
        <v>0</v>
      </c>
      <c r="Y203" s="309">
        <f>'NP + PA Comp and Prod'!$AS$26</f>
        <v>0</v>
      </c>
      <c r="Z203" s="309">
        <f>'NP + PA Comp and Prod'!$AS$27</f>
        <v>0</v>
      </c>
      <c r="AA203" s="309">
        <f>'NP + PA Comp and Prod'!$AS$28</f>
        <v>0</v>
      </c>
      <c r="AB203" s="310"/>
      <c r="AC203" s="309">
        <f>'NP + PA Comp and Prod'!$AS$31</f>
        <v>0</v>
      </c>
      <c r="AD203" s="310"/>
      <c r="AE203" s="310"/>
      <c r="AF203" s="309">
        <f>'NP + PA Comp and Prod'!$AS$32</f>
        <v>0</v>
      </c>
      <c r="AG203" s="309">
        <f>'NP + PA Comp and Prod'!$AS$33</f>
        <v>0</v>
      </c>
      <c r="AH203" s="310"/>
      <c r="AI203" s="309">
        <f>'NP + PA Comp and Prod'!$AS$37</f>
        <v>0</v>
      </c>
      <c r="AJ203" s="309">
        <f>'NP + PA Comp and Prod'!$AS$38</f>
        <v>0</v>
      </c>
      <c r="AK203" s="309">
        <f>'NP + PA Comp and Prod'!$AS$39</f>
        <v>0</v>
      </c>
    </row>
  </sheetData>
  <sheetProtection algorithmName="SHA-512" hashValue="sWX38tudhgzhxpYj3KNxc6LgXSrmxgvI9X2yXthXguBpPVXsbQIrYqOFAF6Caz5/osr/651ls3KqIP2zEztnWQ==" saltValue="4lFTEzYcBCubBwEHDqHIzw==" spinCount="100000" sheet="1" selectLockedCells="1" selectUnlockedCells="1"/>
  <mergeCells count="55">
    <mergeCell ref="GE7:GF7"/>
    <mergeCell ref="AU7:AX7"/>
    <mergeCell ref="BV7:CG7"/>
    <mergeCell ref="CH7:CM7"/>
    <mergeCell ref="GB8:GD8"/>
    <mergeCell ref="GE8:GF8"/>
    <mergeCell ref="FD8:FF8"/>
    <mergeCell ref="ER8:ES8"/>
    <mergeCell ref="EU8:EV8"/>
    <mergeCell ref="FA8:FC8"/>
    <mergeCell ref="FS8:FU8"/>
    <mergeCell ref="DA8:DB8"/>
    <mergeCell ref="EG8:EH8"/>
    <mergeCell ref="DO8:DW8"/>
    <mergeCell ref="DC8:DD8"/>
    <mergeCell ref="DE8:DI8"/>
    <mergeCell ref="HZ8:IA8"/>
    <mergeCell ref="GQ8:GU8"/>
    <mergeCell ref="GL8:GO8"/>
    <mergeCell ref="GV8:GZ8"/>
    <mergeCell ref="HA8:HE8"/>
    <mergeCell ref="HG8:HI8"/>
    <mergeCell ref="HV8:HW8"/>
    <mergeCell ref="HX8:HY8"/>
    <mergeCell ref="O162:U162"/>
    <mergeCell ref="K94:N94"/>
    <mergeCell ref="N115:W115"/>
    <mergeCell ref="Q100:Y100"/>
    <mergeCell ref="CH8:CM8"/>
    <mergeCell ref="BK23:BN23"/>
    <mergeCell ref="AY23:BB23"/>
    <mergeCell ref="BC23:BE23"/>
    <mergeCell ref="BC8:BE8"/>
    <mergeCell ref="BF8:BG8"/>
    <mergeCell ref="BV8:CG8"/>
    <mergeCell ref="Y94:Z94"/>
    <mergeCell ref="O94:X94"/>
    <mergeCell ref="AL94:AO94"/>
    <mergeCell ref="AA94:AK94"/>
    <mergeCell ref="V162:X162"/>
    <mergeCell ref="L8:S8"/>
    <mergeCell ref="P15:W15"/>
    <mergeCell ref="P23:V23"/>
    <mergeCell ref="S4:U4"/>
    <mergeCell ref="FG8:FI8"/>
    <mergeCell ref="DO7:DW7"/>
    <mergeCell ref="EJ8:EK8"/>
    <mergeCell ref="EP8:EQ8"/>
    <mergeCell ref="EN8:EO8"/>
    <mergeCell ref="AC23:AQ23"/>
    <mergeCell ref="W23:AB23"/>
    <mergeCell ref="AU8:AX8"/>
    <mergeCell ref="AY7:BB7"/>
    <mergeCell ref="AY8:BB8"/>
    <mergeCell ref="BJ7:BU7"/>
  </mergeCells>
  <conditionalFormatting sqref="A1:XFD6 A7:BJ7 BV7:DO7 DX7:IC8 ID7:XFD10 A8:DO8 A9:IC10 A11:XFD1048576">
    <cfRule type="containsErrors" dxfId="0" priority="1">
      <formula>ISERROR(A1)</formula>
    </cfRule>
  </conditionalFormatting>
  <pageMargins left="0.7" right="0.7" top="0.75" bottom="0.75" header="0.3" footer="0.3"/>
  <pageSetup orientation="portrait" r:id="rId1"/>
  <ignoredErrors>
    <ignoredError sqref="BN26:BN34" evalError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5AA8-7E66-493B-A352-B1FDAA7645D2}">
  <dimension ref="A1:A58"/>
  <sheetViews>
    <sheetView workbookViewId="0">
      <selection activeCell="C8" sqref="C8"/>
    </sheetView>
  </sheetViews>
  <sheetFormatPr defaultRowHeight="12.75" x14ac:dyDescent="0.2"/>
  <sheetData>
    <row r="1" spans="1:1" x14ac:dyDescent="0.2">
      <c r="A1" t="s">
        <v>900</v>
      </c>
    </row>
    <row r="2" spans="1:1" x14ac:dyDescent="0.2">
      <c r="A2" t="s">
        <v>901</v>
      </c>
    </row>
    <row r="3" spans="1:1" x14ac:dyDescent="0.2">
      <c r="A3" t="s">
        <v>902</v>
      </c>
    </row>
    <row r="4" spans="1:1" x14ac:dyDescent="0.2">
      <c r="A4" t="s">
        <v>903</v>
      </c>
    </row>
    <row r="5" spans="1:1" x14ac:dyDescent="0.2">
      <c r="A5" t="s">
        <v>904</v>
      </c>
    </row>
    <row r="6" spans="1:1" x14ac:dyDescent="0.2">
      <c r="A6" t="s">
        <v>914</v>
      </c>
    </row>
    <row r="7" spans="1:1" x14ac:dyDescent="0.2">
      <c r="A7" t="s">
        <v>905</v>
      </c>
    </row>
    <row r="8" spans="1:1" x14ac:dyDescent="0.2">
      <c r="A8" t="s">
        <v>906</v>
      </c>
    </row>
    <row r="9" spans="1:1" x14ac:dyDescent="0.2">
      <c r="A9" t="s">
        <v>42</v>
      </c>
    </row>
    <row r="10" spans="1:1" x14ac:dyDescent="0.2">
      <c r="A10" t="s">
        <v>923</v>
      </c>
    </row>
    <row r="11" spans="1:1" x14ac:dyDescent="0.2">
      <c r="A11" t="s">
        <v>926</v>
      </c>
    </row>
    <row r="12" spans="1:1" x14ac:dyDescent="0.2">
      <c r="A12" t="s">
        <v>929</v>
      </c>
    </row>
    <row r="13" spans="1:1" x14ac:dyDescent="0.2">
      <c r="A13" t="s">
        <v>932</v>
      </c>
    </row>
    <row r="14" spans="1:1" x14ac:dyDescent="0.2">
      <c r="A14" t="s">
        <v>935</v>
      </c>
    </row>
    <row r="15" spans="1:1" x14ac:dyDescent="0.2">
      <c r="A15" t="s">
        <v>938</v>
      </c>
    </row>
    <row r="16" spans="1:1" x14ac:dyDescent="0.2">
      <c r="A16" t="s">
        <v>941</v>
      </c>
    </row>
    <row r="17" spans="1:1" x14ac:dyDescent="0.2">
      <c r="A17" t="s">
        <v>944</v>
      </c>
    </row>
    <row r="18" spans="1:1" x14ac:dyDescent="0.2">
      <c r="A18" t="s">
        <v>947</v>
      </c>
    </row>
    <row r="19" spans="1:1" x14ac:dyDescent="0.2">
      <c r="A19" t="s">
        <v>950</v>
      </c>
    </row>
    <row r="20" spans="1:1" x14ac:dyDescent="0.2">
      <c r="A20" t="s">
        <v>953</v>
      </c>
    </row>
    <row r="21" spans="1:1" x14ac:dyDescent="0.2">
      <c r="A21" t="s">
        <v>907</v>
      </c>
    </row>
    <row r="22" spans="1:1" x14ac:dyDescent="0.2">
      <c r="A22" t="s">
        <v>909</v>
      </c>
    </row>
    <row r="23" spans="1:1" x14ac:dyDescent="0.2">
      <c r="A23" t="s">
        <v>911</v>
      </c>
    </row>
    <row r="24" spans="1:1" x14ac:dyDescent="0.2">
      <c r="A24" t="s">
        <v>385</v>
      </c>
    </row>
    <row r="25" spans="1:1" x14ac:dyDescent="0.2">
      <c r="A25" t="s">
        <v>915</v>
      </c>
    </row>
    <row r="26" spans="1:1" x14ac:dyDescent="0.2">
      <c r="A26" t="s">
        <v>917</v>
      </c>
    </row>
    <row r="27" spans="1:1" x14ac:dyDescent="0.2">
      <c r="A27" t="s">
        <v>919</v>
      </c>
    </row>
    <row r="28" spans="1:1" x14ac:dyDescent="0.2">
      <c r="A28" t="s">
        <v>921</v>
      </c>
    </row>
    <row r="29" spans="1:1" x14ac:dyDescent="0.2">
      <c r="A29" t="s">
        <v>924</v>
      </c>
    </row>
    <row r="30" spans="1:1" x14ac:dyDescent="0.2">
      <c r="A30" t="s">
        <v>927</v>
      </c>
    </row>
    <row r="31" spans="1:1" x14ac:dyDescent="0.2">
      <c r="A31" t="s">
        <v>930</v>
      </c>
    </row>
    <row r="32" spans="1:1" x14ac:dyDescent="0.2">
      <c r="A32" t="s">
        <v>933</v>
      </c>
    </row>
    <row r="33" spans="1:1" x14ac:dyDescent="0.2">
      <c r="A33" t="s">
        <v>936</v>
      </c>
    </row>
    <row r="34" spans="1:1" x14ac:dyDescent="0.2">
      <c r="A34" t="s">
        <v>939</v>
      </c>
    </row>
    <row r="35" spans="1:1" x14ac:dyDescent="0.2">
      <c r="A35" t="s">
        <v>942</v>
      </c>
    </row>
    <row r="36" spans="1:1" x14ac:dyDescent="0.2">
      <c r="A36" t="s">
        <v>945</v>
      </c>
    </row>
    <row r="37" spans="1:1" x14ac:dyDescent="0.2">
      <c r="A37" t="s">
        <v>948</v>
      </c>
    </row>
    <row r="38" spans="1:1" x14ac:dyDescent="0.2">
      <c r="A38" t="s">
        <v>951</v>
      </c>
    </row>
    <row r="39" spans="1:1" x14ac:dyDescent="0.2">
      <c r="A39" t="s">
        <v>954</v>
      </c>
    </row>
    <row r="40" spans="1:1" x14ac:dyDescent="0.2">
      <c r="A40" t="s">
        <v>908</v>
      </c>
    </row>
    <row r="41" spans="1:1" x14ac:dyDescent="0.2">
      <c r="A41" t="s">
        <v>910</v>
      </c>
    </row>
    <row r="42" spans="1:1" x14ac:dyDescent="0.2">
      <c r="A42" t="s">
        <v>912</v>
      </c>
    </row>
    <row r="43" spans="1:1" x14ac:dyDescent="0.2">
      <c r="A43" t="s">
        <v>913</v>
      </c>
    </row>
    <row r="44" spans="1:1" x14ac:dyDescent="0.2">
      <c r="A44" t="s">
        <v>916</v>
      </c>
    </row>
    <row r="45" spans="1:1" x14ac:dyDescent="0.2">
      <c r="A45" t="s">
        <v>918</v>
      </c>
    </row>
    <row r="46" spans="1:1" x14ac:dyDescent="0.2">
      <c r="A46" t="s">
        <v>920</v>
      </c>
    </row>
    <row r="47" spans="1:1" x14ac:dyDescent="0.2">
      <c r="A47" t="s">
        <v>922</v>
      </c>
    </row>
    <row r="48" spans="1:1" x14ac:dyDescent="0.2">
      <c r="A48" t="s">
        <v>925</v>
      </c>
    </row>
    <row r="49" spans="1:1" x14ac:dyDescent="0.2">
      <c r="A49" t="s">
        <v>928</v>
      </c>
    </row>
    <row r="50" spans="1:1" x14ac:dyDescent="0.2">
      <c r="A50" t="s">
        <v>931</v>
      </c>
    </row>
    <row r="51" spans="1:1" x14ac:dyDescent="0.2">
      <c r="A51" t="s">
        <v>934</v>
      </c>
    </row>
    <row r="52" spans="1:1" x14ac:dyDescent="0.2">
      <c r="A52" t="s">
        <v>937</v>
      </c>
    </row>
    <row r="53" spans="1:1" x14ac:dyDescent="0.2">
      <c r="A53" t="s">
        <v>940</v>
      </c>
    </row>
    <row r="54" spans="1:1" x14ac:dyDescent="0.2">
      <c r="A54" t="s">
        <v>943</v>
      </c>
    </row>
    <row r="55" spans="1:1" x14ac:dyDescent="0.2">
      <c r="A55" t="s">
        <v>946</v>
      </c>
    </row>
    <row r="56" spans="1:1" x14ac:dyDescent="0.2">
      <c r="A56" t="s">
        <v>949</v>
      </c>
    </row>
    <row r="57" spans="1:1" x14ac:dyDescent="0.2">
      <c r="A57" t="s">
        <v>952</v>
      </c>
    </row>
    <row r="58" spans="1:1" x14ac:dyDescent="0.2">
      <c r="A58" t="s">
        <v>955</v>
      </c>
    </row>
  </sheetData>
  <sheetProtection algorithmName="SHA-512" hashValue="J2U+US+j0x/BS1tIPz+9Cz1bhuZdSvShKGfc/8J3yYdDFd3xzKQkAikpb11O3IS5DE1e0Vkh05GQwiq6781LMA==" saltValue="s+4fQJhtIYMCo2Rm5xcr+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I99"/>
  <sheetViews>
    <sheetView view="pageBreakPreview" topLeftCell="A85" zoomScale="85" zoomScaleNormal="100" zoomScaleSheetLayoutView="85" workbookViewId="0">
      <selection sqref="A1:XFD84"/>
    </sheetView>
  </sheetViews>
  <sheetFormatPr defaultColWidth="9.140625" defaultRowHeight="18.75" customHeight="1" x14ac:dyDescent="0.2"/>
  <cols>
    <col min="1" max="1" width="5.140625" style="1" customWidth="1"/>
    <col min="2" max="2" width="4.140625" style="18" customWidth="1"/>
    <col min="3" max="3" width="79.140625" style="18" customWidth="1"/>
    <col min="4" max="4" width="15.7109375" style="1" customWidth="1"/>
    <col min="5" max="5" width="34.7109375" style="1" customWidth="1"/>
    <col min="6" max="6" width="15.7109375" style="1" customWidth="1"/>
    <col min="7" max="7" width="16.5703125" style="1" customWidth="1"/>
    <col min="8" max="8" width="9.140625" style="1"/>
    <col min="9" max="9" width="5" style="1" customWidth="1"/>
    <col min="10" max="15" width="9.140625" style="1" customWidth="1"/>
    <col min="16" max="16" width="19.7109375" style="1" customWidth="1"/>
    <col min="17" max="38" width="9.140625" style="1" customWidth="1"/>
    <col min="39" max="16384" width="9.140625" style="1"/>
  </cols>
  <sheetData>
    <row r="1" spans="1:9" ht="18.75" hidden="1" customHeight="1" x14ac:dyDescent="0.25">
      <c r="A1" s="21" t="str">
        <f>'Contact Data'!A1</f>
        <v>“NERVES” NEUROSURGERY EXECUTIVES RESOURCE, VALUE &amp; EDUCATION SOCIETY</v>
      </c>
      <c r="D1" s="18"/>
      <c r="E1" s="18"/>
      <c r="F1" s="18"/>
      <c r="G1" s="18"/>
    </row>
    <row r="2" spans="1:9" ht="18.75" hidden="1" customHeight="1" x14ac:dyDescent="0.25">
      <c r="A2" s="21" t="str">
        <f>'Contact Data'!A4</f>
        <v>COMPENSATION &amp; PRODUCTIVITY SURVEY</v>
      </c>
      <c r="D2" s="18"/>
      <c r="E2" s="18"/>
      <c r="F2" s="18"/>
      <c r="G2" s="18"/>
    </row>
    <row r="3" spans="1:9" ht="18.75" hidden="1" customHeight="1" x14ac:dyDescent="0.25">
      <c r="A3" s="21" t="str">
        <f>'Contact Data'!A5</f>
        <v>2025 SURVEY QUESTIONNAIRE</v>
      </c>
      <c r="D3" s="18"/>
      <c r="E3" s="18"/>
      <c r="F3" s="18"/>
      <c r="G3" s="18"/>
    </row>
    <row r="4" spans="1:9" ht="18.75" hidden="1" customHeight="1" thickBot="1" x14ac:dyDescent="0.25">
      <c r="A4" s="20"/>
      <c r="D4" s="18"/>
      <c r="E4" s="18"/>
      <c r="F4" s="18"/>
      <c r="G4" s="18"/>
    </row>
    <row r="5" spans="1:9" ht="18.75" hidden="1" customHeight="1" thickBot="1" x14ac:dyDescent="0.25">
      <c r="A5" s="315">
        <v>1</v>
      </c>
      <c r="B5" s="315" t="s">
        <v>136</v>
      </c>
      <c r="C5" s="315"/>
      <c r="D5" s="18"/>
      <c r="E5" s="85">
        <f>'Contact Data'!D25</f>
        <v>0</v>
      </c>
      <c r="F5" s="123"/>
      <c r="G5" s="18"/>
    </row>
    <row r="6" spans="1:9" ht="18.75" hidden="1" customHeight="1" thickBot="1" x14ac:dyDescent="0.25">
      <c r="A6" s="18"/>
      <c r="D6" s="18"/>
      <c r="E6" s="18"/>
      <c r="F6" s="18"/>
      <c r="G6" s="18"/>
    </row>
    <row r="7" spans="1:9" ht="18.75" hidden="1" customHeight="1" thickBot="1" x14ac:dyDescent="0.25">
      <c r="A7" s="315">
        <v>2</v>
      </c>
      <c r="B7" s="315" t="s">
        <v>369</v>
      </c>
      <c r="C7" s="315"/>
      <c r="D7" s="18"/>
      <c r="E7" s="85">
        <f>'Contact Data'!D28</f>
        <v>0</v>
      </c>
      <c r="F7" s="123"/>
      <c r="G7" s="18"/>
      <c r="I7" s="3"/>
    </row>
    <row r="8" spans="1:9" ht="18.75" hidden="1" customHeight="1" thickBot="1" x14ac:dyDescent="0.25">
      <c r="A8" s="18"/>
      <c r="D8" s="18"/>
      <c r="E8" s="18"/>
      <c r="F8" s="18"/>
      <c r="G8" s="18"/>
      <c r="I8" s="3"/>
    </row>
    <row r="9" spans="1:9" ht="18.75" hidden="1" customHeight="1" thickBot="1" x14ac:dyDescent="0.3">
      <c r="A9" s="316">
        <v>3</v>
      </c>
      <c r="B9" s="316" t="s">
        <v>24</v>
      </c>
      <c r="C9" s="316"/>
      <c r="D9" s="19" t="s">
        <v>51</v>
      </c>
      <c r="E9" s="53"/>
      <c r="F9" s="18"/>
      <c r="G9" s="18"/>
      <c r="I9" s="3"/>
    </row>
    <row r="10" spans="1:9" ht="18.75" hidden="1" customHeight="1" thickBot="1" x14ac:dyDescent="0.25">
      <c r="A10" s="18"/>
      <c r="D10" s="18"/>
      <c r="E10" s="18"/>
      <c r="F10" s="18"/>
      <c r="G10" s="18"/>
    </row>
    <row r="11" spans="1:9" ht="18.75" hidden="1" customHeight="1" x14ac:dyDescent="0.25">
      <c r="A11" s="316">
        <v>4</v>
      </c>
      <c r="B11" s="316" t="s">
        <v>830</v>
      </c>
      <c r="C11" s="316"/>
      <c r="D11" s="18"/>
      <c r="E11" s="22" t="s">
        <v>426</v>
      </c>
      <c r="F11" s="16"/>
      <c r="G11" s="18"/>
      <c r="H11" s="50"/>
    </row>
    <row r="12" spans="1:9" ht="18.75" hidden="1" customHeight="1" x14ac:dyDescent="0.25">
      <c r="A12" s="18"/>
      <c r="B12" s="18" t="s">
        <v>13</v>
      </c>
      <c r="D12" s="19" t="s">
        <v>51</v>
      </c>
      <c r="E12" s="7"/>
      <c r="F12" s="18"/>
      <c r="G12" s="18"/>
    </row>
    <row r="13" spans="1:9" ht="18.75" hidden="1" customHeight="1" x14ac:dyDescent="0.25">
      <c r="A13" s="18"/>
      <c r="B13" s="18" t="s">
        <v>14</v>
      </c>
      <c r="D13" s="19" t="s">
        <v>51</v>
      </c>
      <c r="E13" s="7"/>
      <c r="F13" s="18"/>
      <c r="G13" s="18"/>
    </row>
    <row r="14" spans="1:9" ht="18.75" hidden="1" customHeight="1" x14ac:dyDescent="0.25">
      <c r="A14" s="18"/>
      <c r="B14" s="18" t="s">
        <v>15</v>
      </c>
      <c r="D14" s="19" t="s">
        <v>51</v>
      </c>
      <c r="E14" s="8"/>
      <c r="F14" s="18"/>
      <c r="G14" s="18"/>
    </row>
    <row r="15" spans="1:9" ht="18.75" hidden="1" customHeight="1" x14ac:dyDescent="0.25">
      <c r="A15" s="18"/>
      <c r="B15" s="18" t="s">
        <v>16</v>
      </c>
      <c r="D15" s="19" t="s">
        <v>51</v>
      </c>
      <c r="E15" s="8"/>
      <c r="F15" s="18"/>
      <c r="G15" s="18"/>
    </row>
    <row r="16" spans="1:9" ht="18.75" hidden="1" customHeight="1" x14ac:dyDescent="0.25">
      <c r="A16" s="18"/>
      <c r="B16" s="18" t="s">
        <v>17</v>
      </c>
      <c r="D16" s="19" t="s">
        <v>51</v>
      </c>
      <c r="E16" s="8"/>
      <c r="F16" s="18"/>
      <c r="G16" s="18"/>
    </row>
    <row r="17" spans="1:7" ht="18.75" hidden="1" customHeight="1" x14ac:dyDescent="0.25">
      <c r="A17" s="18"/>
      <c r="B17" s="18" t="s">
        <v>18</v>
      </c>
      <c r="D17" s="19" t="s">
        <v>51</v>
      </c>
      <c r="E17" s="7"/>
      <c r="F17" s="18"/>
      <c r="G17" s="18"/>
    </row>
    <row r="18" spans="1:7" ht="18.75" hidden="1" customHeight="1" thickBot="1" x14ac:dyDescent="0.3">
      <c r="A18" s="18"/>
      <c r="B18" s="18" t="s">
        <v>828</v>
      </c>
      <c r="D18" s="19" t="s">
        <v>51</v>
      </c>
      <c r="E18" s="15">
        <f>SUM(E12:E17)</f>
        <v>0</v>
      </c>
      <c r="F18" s="125" t="s">
        <v>829</v>
      </c>
      <c r="G18" s="18"/>
    </row>
    <row r="19" spans="1:7" ht="18.75" hidden="1" customHeight="1" thickBot="1" x14ac:dyDescent="0.25">
      <c r="A19" s="18"/>
      <c r="D19" s="18"/>
      <c r="E19" s="18"/>
      <c r="F19" s="18"/>
      <c r="G19" s="18"/>
    </row>
    <row r="20" spans="1:7" ht="18.75" hidden="1" customHeight="1" thickBot="1" x14ac:dyDescent="0.3">
      <c r="A20" s="316">
        <v>5</v>
      </c>
      <c r="B20" s="316" t="s">
        <v>23</v>
      </c>
      <c r="C20" s="316"/>
      <c r="D20" s="19" t="s">
        <v>51</v>
      </c>
      <c r="E20" s="53"/>
      <c r="F20" s="18"/>
      <c r="G20" s="18"/>
    </row>
    <row r="21" spans="1:7" ht="18.75" hidden="1" customHeight="1" thickBot="1" x14ac:dyDescent="0.25">
      <c r="A21" s="18"/>
      <c r="D21" s="18"/>
      <c r="E21" s="14"/>
      <c r="F21" s="18"/>
      <c r="G21" s="18"/>
    </row>
    <row r="22" spans="1:7" ht="18.75" hidden="1" customHeight="1" thickBot="1" x14ac:dyDescent="0.3">
      <c r="A22" s="316">
        <v>6</v>
      </c>
      <c r="B22" s="316" t="s">
        <v>831</v>
      </c>
      <c r="C22" s="316"/>
      <c r="D22" s="19" t="s">
        <v>51</v>
      </c>
      <c r="E22" s="53"/>
      <c r="F22" s="18"/>
      <c r="G22" s="18"/>
    </row>
    <row r="23" spans="1:7" ht="18.75" hidden="1" customHeight="1" thickBot="1" x14ac:dyDescent="0.25">
      <c r="A23" s="18"/>
      <c r="D23" s="18"/>
      <c r="E23" s="14"/>
      <c r="F23" s="18"/>
      <c r="G23" s="18"/>
    </row>
    <row r="24" spans="1:7" ht="18.75" hidden="1" customHeight="1" thickBot="1" x14ac:dyDescent="0.3">
      <c r="A24" s="316">
        <v>7</v>
      </c>
      <c r="B24" s="316" t="s">
        <v>826</v>
      </c>
      <c r="C24" s="316"/>
      <c r="D24" s="18"/>
      <c r="E24" s="6"/>
      <c r="F24" s="18"/>
      <c r="G24" s="18"/>
    </row>
    <row r="25" spans="1:7" ht="18.75" hidden="1" customHeight="1" thickBot="1" x14ac:dyDescent="0.25">
      <c r="A25" s="18"/>
      <c r="D25" s="18"/>
      <c r="E25" s="14"/>
      <c r="F25" s="18"/>
      <c r="G25" s="18"/>
    </row>
    <row r="26" spans="1:7" ht="18.75" hidden="1" customHeight="1" thickBot="1" x14ac:dyDescent="0.25">
      <c r="A26" s="316">
        <v>8</v>
      </c>
      <c r="B26" s="316" t="s">
        <v>28</v>
      </c>
      <c r="C26" s="316"/>
      <c r="D26" s="18"/>
      <c r="E26" s="24">
        <f>'Contact Data'!D16</f>
        <v>0</v>
      </c>
      <c r="F26" s="123"/>
      <c r="G26" s="18"/>
    </row>
    <row r="27" spans="1:7" ht="18.75" hidden="1" customHeight="1" x14ac:dyDescent="0.2">
      <c r="A27" s="18"/>
      <c r="D27" s="18"/>
      <c r="E27" s="14"/>
      <c r="F27" s="18"/>
      <c r="G27" s="18"/>
    </row>
    <row r="28" spans="1:7" ht="18.75" hidden="1" customHeight="1" x14ac:dyDescent="0.25">
      <c r="A28" s="317" t="s">
        <v>526</v>
      </c>
      <c r="B28" s="316"/>
      <c r="C28" s="316"/>
      <c r="D28" s="18"/>
      <c r="E28" s="18"/>
      <c r="F28" s="18"/>
      <c r="G28" s="18"/>
    </row>
    <row r="29" spans="1:7" ht="18.75" hidden="1" customHeight="1" thickBot="1" x14ac:dyDescent="0.3">
      <c r="A29" s="316"/>
      <c r="B29" s="316"/>
      <c r="C29" s="316"/>
      <c r="D29" s="19"/>
      <c r="E29" s="19"/>
      <c r="F29" s="19"/>
      <c r="G29" s="18"/>
    </row>
    <row r="30" spans="1:7" ht="18.75" hidden="1" customHeight="1" thickBot="1" x14ac:dyDescent="0.3">
      <c r="A30" s="316">
        <v>9</v>
      </c>
      <c r="B30" s="316" t="s">
        <v>573</v>
      </c>
      <c r="C30" s="316"/>
      <c r="D30" s="19" t="s">
        <v>51</v>
      </c>
      <c r="E30" s="6"/>
      <c r="F30" s="18"/>
      <c r="G30" s="18"/>
    </row>
    <row r="31" spans="1:7" ht="18.75" hidden="1" customHeight="1" thickBot="1" x14ac:dyDescent="0.25">
      <c r="A31" s="316"/>
      <c r="B31" s="316"/>
      <c r="C31" s="316"/>
      <c r="D31" s="18"/>
      <c r="E31" s="14"/>
      <c r="F31" s="18"/>
      <c r="G31" s="18"/>
    </row>
    <row r="32" spans="1:7" ht="18.75" hidden="1" customHeight="1" thickBot="1" x14ac:dyDescent="0.3">
      <c r="A32" s="316">
        <v>10</v>
      </c>
      <c r="B32" s="316" t="s">
        <v>527</v>
      </c>
      <c r="C32" s="316"/>
      <c r="D32" s="19" t="s">
        <v>51</v>
      </c>
      <c r="E32" s="6"/>
      <c r="F32" s="18"/>
      <c r="G32" s="18"/>
    </row>
    <row r="33" spans="1:7" ht="18.75" hidden="1" customHeight="1" thickBot="1" x14ac:dyDescent="0.25">
      <c r="A33" s="316"/>
      <c r="B33" s="316"/>
      <c r="C33" s="316"/>
      <c r="D33" s="18"/>
      <c r="E33" s="114"/>
      <c r="F33" s="18"/>
      <c r="G33" s="18"/>
    </row>
    <row r="34" spans="1:7" ht="18.75" hidden="1" customHeight="1" thickBot="1" x14ac:dyDescent="0.3">
      <c r="A34" s="316">
        <v>11</v>
      </c>
      <c r="B34" s="316" t="s">
        <v>594</v>
      </c>
      <c r="C34" s="316"/>
      <c r="D34" s="19" t="s">
        <v>51</v>
      </c>
      <c r="E34" s="152">
        <f>E30+E32</f>
        <v>0</v>
      </c>
      <c r="F34" s="18" t="s">
        <v>649</v>
      </c>
      <c r="G34" s="18"/>
    </row>
    <row r="35" spans="1:7" ht="18.75" hidden="1" customHeight="1" thickBot="1" x14ac:dyDescent="0.25">
      <c r="A35" s="316"/>
      <c r="B35" s="316"/>
      <c r="C35" s="316"/>
      <c r="D35" s="18"/>
      <c r="E35" s="114"/>
      <c r="F35" s="18"/>
      <c r="G35" s="18"/>
    </row>
    <row r="36" spans="1:7" ht="18.75" hidden="1" customHeight="1" thickBot="1" x14ac:dyDescent="0.3">
      <c r="A36" s="318" t="s">
        <v>603</v>
      </c>
      <c r="B36" s="316" t="s">
        <v>529</v>
      </c>
      <c r="C36" s="316"/>
      <c r="D36" s="19" t="s">
        <v>51</v>
      </c>
      <c r="E36" s="6"/>
      <c r="F36" s="18"/>
      <c r="G36" s="18"/>
    </row>
    <row r="37" spans="1:7" ht="18.75" hidden="1" customHeight="1" thickBot="1" x14ac:dyDescent="0.25">
      <c r="A37" s="318"/>
      <c r="B37" s="316"/>
      <c r="C37" s="316"/>
      <c r="D37" s="18"/>
      <c r="E37" s="114"/>
      <c r="F37" s="18"/>
      <c r="G37" s="18"/>
    </row>
    <row r="38" spans="1:7" ht="18.75" hidden="1" customHeight="1" thickBot="1" x14ac:dyDescent="0.3">
      <c r="A38" s="318" t="s">
        <v>607</v>
      </c>
      <c r="B38" s="316" t="s">
        <v>530</v>
      </c>
      <c r="C38" s="316"/>
      <c r="D38" s="19" t="s">
        <v>51</v>
      </c>
      <c r="E38" s="6"/>
      <c r="F38" s="18"/>
      <c r="G38" s="18"/>
    </row>
    <row r="39" spans="1:7" ht="18.75" hidden="1" customHeight="1" thickBot="1" x14ac:dyDescent="0.25">
      <c r="A39" s="316"/>
      <c r="B39" s="316"/>
      <c r="C39" s="316"/>
      <c r="D39" s="18"/>
      <c r="E39" s="114"/>
      <c r="F39" s="18"/>
      <c r="G39" s="18"/>
    </row>
    <row r="40" spans="1:7" ht="18.75" hidden="1" customHeight="1" thickBot="1" x14ac:dyDescent="0.3">
      <c r="A40" s="316">
        <v>13</v>
      </c>
      <c r="B40" s="316" t="s">
        <v>595</v>
      </c>
      <c r="C40" s="316"/>
      <c r="D40" s="19" t="s">
        <v>51</v>
      </c>
      <c r="E40" s="152">
        <f>+E36+E38</f>
        <v>0</v>
      </c>
      <c r="F40" s="18" t="s">
        <v>649</v>
      </c>
      <c r="G40" s="18"/>
    </row>
    <row r="41" spans="1:7" ht="18.75" hidden="1" customHeight="1" thickBot="1" x14ac:dyDescent="0.25">
      <c r="A41" s="316"/>
      <c r="B41" s="316"/>
      <c r="C41" s="316"/>
      <c r="D41" s="18"/>
      <c r="E41" s="114"/>
      <c r="F41" s="18"/>
      <c r="G41" s="18"/>
    </row>
    <row r="42" spans="1:7" ht="18.75" hidden="1" customHeight="1" thickBot="1" x14ac:dyDescent="0.3">
      <c r="A42" s="316">
        <v>14</v>
      </c>
      <c r="B42" s="316" t="s">
        <v>532</v>
      </c>
      <c r="C42" s="316"/>
      <c r="D42" s="19" t="s">
        <v>51</v>
      </c>
      <c r="E42" s="6"/>
      <c r="F42" s="18"/>
      <c r="G42" s="18"/>
    </row>
    <row r="43" spans="1:7" ht="18.75" hidden="1" customHeight="1" thickBot="1" x14ac:dyDescent="0.25">
      <c r="A43" s="316"/>
      <c r="B43" s="316"/>
      <c r="C43" s="316"/>
      <c r="D43" s="18"/>
      <c r="E43" s="114"/>
      <c r="F43" s="18"/>
      <c r="G43" s="18"/>
    </row>
    <row r="44" spans="1:7" ht="18.75" hidden="1" customHeight="1" thickBot="1" x14ac:dyDescent="0.3">
      <c r="A44" s="316">
        <v>15</v>
      </c>
      <c r="B44" s="316" t="s">
        <v>533</v>
      </c>
      <c r="C44" s="316"/>
      <c r="D44" s="19" t="s">
        <v>51</v>
      </c>
      <c r="E44" s="6"/>
      <c r="F44" s="18"/>
      <c r="G44" s="18"/>
    </row>
    <row r="45" spans="1:7" ht="18.75" hidden="1" customHeight="1" thickBot="1" x14ac:dyDescent="0.25">
      <c r="A45" s="316"/>
      <c r="B45" s="316"/>
      <c r="C45" s="316"/>
      <c r="D45" s="18"/>
      <c r="E45" s="114"/>
      <c r="F45" s="18"/>
      <c r="G45" s="18"/>
    </row>
    <row r="46" spans="1:7" ht="18.75" hidden="1" customHeight="1" thickBot="1" x14ac:dyDescent="0.3">
      <c r="A46" s="316">
        <v>16</v>
      </c>
      <c r="B46" s="316" t="s">
        <v>881</v>
      </c>
      <c r="C46" s="316"/>
      <c r="D46" s="19" t="s">
        <v>51</v>
      </c>
      <c r="E46" s="152">
        <f>+E40+E42+E44</f>
        <v>0</v>
      </c>
      <c r="F46" s="18" t="s">
        <v>649</v>
      </c>
      <c r="G46" s="18"/>
    </row>
    <row r="47" spans="1:7" ht="18.75" hidden="1" customHeight="1" thickBot="1" x14ac:dyDescent="0.25">
      <c r="A47" s="316"/>
      <c r="B47" s="316"/>
      <c r="C47" s="316"/>
      <c r="D47" s="18"/>
      <c r="E47" s="114"/>
      <c r="F47" s="18"/>
      <c r="G47" s="18"/>
    </row>
    <row r="48" spans="1:7" ht="18.75" hidden="1" customHeight="1" thickBot="1" x14ac:dyDescent="0.3">
      <c r="A48" s="316">
        <v>17</v>
      </c>
      <c r="B48" s="316" t="s">
        <v>643</v>
      </c>
      <c r="C48" s="316"/>
      <c r="D48" s="19" t="s">
        <v>51</v>
      </c>
      <c r="E48" s="6"/>
      <c r="F48" s="18"/>
      <c r="G48" s="18"/>
    </row>
    <row r="49" spans="1:7" ht="18.75" hidden="1" customHeight="1" thickBot="1" x14ac:dyDescent="0.25">
      <c r="A49" s="316"/>
      <c r="B49" s="316"/>
      <c r="C49" s="316"/>
      <c r="D49" s="18"/>
      <c r="E49" s="114"/>
      <c r="F49" s="18"/>
      <c r="G49" s="18"/>
    </row>
    <row r="50" spans="1:7" ht="18.75" hidden="1" customHeight="1" thickBot="1" x14ac:dyDescent="0.3">
      <c r="A50" s="316">
        <v>18</v>
      </c>
      <c r="B50" s="316" t="s">
        <v>536</v>
      </c>
      <c r="C50" s="316"/>
      <c r="D50" s="19" t="s">
        <v>51</v>
      </c>
      <c r="E50" s="6"/>
      <c r="F50" s="18"/>
      <c r="G50" s="18"/>
    </row>
    <row r="51" spans="1:7" ht="18.75" hidden="1" customHeight="1" thickBot="1" x14ac:dyDescent="0.25">
      <c r="A51" s="316"/>
      <c r="B51" s="316"/>
      <c r="C51" s="316"/>
      <c r="D51" s="18"/>
      <c r="E51" s="114"/>
      <c r="F51" s="18"/>
      <c r="G51" s="18"/>
    </row>
    <row r="52" spans="1:7" ht="18.75" hidden="1" customHeight="1" thickBot="1" x14ac:dyDescent="0.3">
      <c r="A52" s="316">
        <v>19</v>
      </c>
      <c r="B52" s="316" t="s">
        <v>596</v>
      </c>
      <c r="C52" s="316"/>
      <c r="D52" s="19" t="s">
        <v>51</v>
      </c>
      <c r="E52" s="152">
        <f>+E34-E46-E48-E50</f>
        <v>0</v>
      </c>
      <c r="F52" s="18" t="s">
        <v>649</v>
      </c>
      <c r="G52" s="18"/>
    </row>
    <row r="53" spans="1:7" ht="18.75" hidden="1" customHeight="1" thickBot="1" x14ac:dyDescent="0.25">
      <c r="A53" s="316"/>
      <c r="B53" s="316"/>
      <c r="C53" s="316"/>
      <c r="D53" s="18"/>
      <c r="E53" s="114"/>
      <c r="F53" s="18"/>
      <c r="G53" s="18"/>
    </row>
    <row r="54" spans="1:7" ht="18.75" hidden="1" customHeight="1" thickBot="1" x14ac:dyDescent="0.25">
      <c r="A54" s="316">
        <v>20</v>
      </c>
      <c r="B54" s="316" t="s">
        <v>537</v>
      </c>
      <c r="C54" s="316"/>
      <c r="D54" s="18"/>
      <c r="E54" s="6"/>
      <c r="F54" s="18"/>
      <c r="G54" s="18"/>
    </row>
    <row r="55" spans="1:7" ht="18.75" hidden="1" customHeight="1" thickBot="1" x14ac:dyDescent="0.25">
      <c r="A55" s="316"/>
      <c r="B55" s="316"/>
      <c r="C55" s="316"/>
      <c r="D55" s="18"/>
      <c r="E55" s="114"/>
      <c r="F55" s="18"/>
      <c r="G55" s="18"/>
    </row>
    <row r="56" spans="1:7" ht="18.75" hidden="1" customHeight="1" thickBot="1" x14ac:dyDescent="0.25">
      <c r="A56" s="316">
        <v>21</v>
      </c>
      <c r="B56" s="316" t="s">
        <v>893</v>
      </c>
      <c r="C56" s="316"/>
      <c r="D56" s="18"/>
      <c r="E56" s="6"/>
      <c r="F56" s="18"/>
      <c r="G56" s="18"/>
    </row>
    <row r="57" spans="1:7" ht="18.75" hidden="1" customHeight="1" thickBot="1" x14ac:dyDescent="0.25">
      <c r="A57" s="316"/>
      <c r="B57" s="316"/>
      <c r="C57" s="316"/>
      <c r="D57" s="18"/>
      <c r="E57" s="114"/>
      <c r="F57" s="18"/>
      <c r="G57" s="18"/>
    </row>
    <row r="58" spans="1:7" ht="18.75" hidden="1" customHeight="1" thickBot="1" x14ac:dyDescent="0.25">
      <c r="A58" s="316">
        <v>22</v>
      </c>
      <c r="B58" s="316" t="s">
        <v>956</v>
      </c>
      <c r="C58" s="316"/>
      <c r="D58" s="18"/>
      <c r="E58" s="6"/>
      <c r="F58" s="18"/>
      <c r="G58" s="18"/>
    </row>
    <row r="59" spans="1:7" ht="18.75" hidden="1" customHeight="1" x14ac:dyDescent="0.2">
      <c r="A59" s="316"/>
      <c r="B59" s="316"/>
      <c r="C59" s="316"/>
      <c r="D59" s="18"/>
      <c r="E59" s="114"/>
      <c r="F59" s="18"/>
      <c r="G59" s="18"/>
    </row>
    <row r="60" spans="1:7" ht="20.100000000000001" hidden="1" customHeight="1" x14ac:dyDescent="0.2">
      <c r="A60" s="316"/>
      <c r="B60" s="316"/>
      <c r="C60" s="316"/>
      <c r="D60" s="18"/>
      <c r="E60" s="18"/>
      <c r="F60" s="18"/>
      <c r="G60" s="18"/>
    </row>
    <row r="61" spans="1:7" ht="20.100000000000001" hidden="1" customHeight="1" x14ac:dyDescent="0.25">
      <c r="A61" s="316">
        <v>23</v>
      </c>
      <c r="B61" s="317" t="s">
        <v>31</v>
      </c>
      <c r="C61" s="316"/>
      <c r="D61" s="18"/>
      <c r="E61" s="27" t="s">
        <v>1</v>
      </c>
      <c r="F61" s="18"/>
      <c r="G61" s="18"/>
    </row>
    <row r="62" spans="1:7" ht="20.100000000000001" hidden="1" customHeight="1" thickBot="1" x14ac:dyDescent="0.3">
      <c r="A62" s="316"/>
      <c r="B62" s="317"/>
      <c r="C62" s="316"/>
      <c r="D62" s="18"/>
      <c r="E62" s="17"/>
      <c r="F62" s="18"/>
      <c r="G62" s="18"/>
    </row>
    <row r="63" spans="1:7" ht="20.100000000000001" hidden="1" customHeight="1" x14ac:dyDescent="0.2">
      <c r="A63" s="316"/>
      <c r="B63" s="316"/>
      <c r="C63" s="316" t="s">
        <v>32</v>
      </c>
      <c r="D63" s="18"/>
      <c r="E63" s="54"/>
      <c r="F63" s="18"/>
      <c r="G63" s="18"/>
    </row>
    <row r="64" spans="1:7" ht="18.75" hidden="1" customHeight="1" x14ac:dyDescent="0.25">
      <c r="A64" s="316"/>
      <c r="B64" s="316"/>
      <c r="C64" s="316" t="s">
        <v>592</v>
      </c>
      <c r="D64" s="18"/>
      <c r="E64" s="81"/>
      <c r="F64" s="16"/>
      <c r="G64" s="16"/>
    </row>
    <row r="65" spans="1:7" ht="20.100000000000001" hidden="1" customHeight="1" x14ac:dyDescent="0.2">
      <c r="A65" s="316"/>
      <c r="B65" s="316"/>
      <c r="C65" s="316" t="s">
        <v>107</v>
      </c>
      <c r="D65" s="18"/>
      <c r="E65" s="55"/>
      <c r="F65" s="128"/>
      <c r="G65" s="129"/>
    </row>
    <row r="66" spans="1:7" ht="20.100000000000001" hidden="1" customHeight="1" x14ac:dyDescent="0.2">
      <c r="A66" s="316"/>
      <c r="B66" s="316"/>
      <c r="C66" s="316" t="s">
        <v>2</v>
      </c>
      <c r="D66" s="18"/>
      <c r="E66" s="55"/>
      <c r="F66" s="128"/>
      <c r="G66" s="129"/>
    </row>
    <row r="67" spans="1:7" ht="20.100000000000001" hidden="1" customHeight="1" x14ac:dyDescent="0.2">
      <c r="A67" s="316"/>
      <c r="B67" s="316"/>
      <c r="C67" s="316" t="s">
        <v>108</v>
      </c>
      <c r="D67" s="18"/>
      <c r="E67" s="55"/>
      <c r="F67" s="128"/>
      <c r="G67" s="129"/>
    </row>
    <row r="68" spans="1:7" ht="20.100000000000001" hidden="1" customHeight="1" x14ac:dyDescent="0.2">
      <c r="A68" s="316"/>
      <c r="B68" s="316"/>
      <c r="C68" s="316" t="s">
        <v>110</v>
      </c>
      <c r="D68" s="18"/>
      <c r="E68" s="55"/>
      <c r="F68" s="128"/>
      <c r="G68" s="129"/>
    </row>
    <row r="69" spans="1:7" ht="20.100000000000001" hidden="1" customHeight="1" x14ac:dyDescent="0.2">
      <c r="A69" s="316"/>
      <c r="B69" s="316"/>
      <c r="C69" s="316" t="s">
        <v>109</v>
      </c>
      <c r="D69" s="18"/>
      <c r="E69" s="55"/>
      <c r="F69" s="128"/>
      <c r="G69" s="129"/>
    </row>
    <row r="70" spans="1:7" ht="20.100000000000001" hidden="1" customHeight="1" x14ac:dyDescent="0.2">
      <c r="A70" s="316"/>
      <c r="B70" s="316"/>
      <c r="C70" s="316" t="s">
        <v>3</v>
      </c>
      <c r="D70" s="18"/>
      <c r="E70" s="55"/>
      <c r="F70" s="128"/>
      <c r="G70" s="129"/>
    </row>
    <row r="71" spans="1:7" ht="20.100000000000001" hidden="1" customHeight="1" x14ac:dyDescent="0.2">
      <c r="A71" s="316"/>
      <c r="B71" s="316"/>
      <c r="C71" s="316" t="s">
        <v>4</v>
      </c>
      <c r="D71" s="18"/>
      <c r="E71" s="55"/>
      <c r="F71" s="128"/>
      <c r="G71" s="129"/>
    </row>
    <row r="72" spans="1:7" ht="20.100000000000001" hidden="1" customHeight="1" x14ac:dyDescent="0.2">
      <c r="A72" s="316"/>
      <c r="B72" s="316"/>
      <c r="C72" s="316" t="s">
        <v>5</v>
      </c>
      <c r="D72" s="18"/>
      <c r="E72" s="55"/>
      <c r="F72" s="128"/>
      <c r="G72" s="129"/>
    </row>
    <row r="73" spans="1:7" ht="20.100000000000001" hidden="1" customHeight="1" x14ac:dyDescent="0.2">
      <c r="A73" s="316"/>
      <c r="B73" s="316"/>
      <c r="C73" s="316" t="s">
        <v>6</v>
      </c>
      <c r="D73" s="18"/>
      <c r="E73" s="55"/>
      <c r="F73" s="128"/>
      <c r="G73" s="129"/>
    </row>
    <row r="74" spans="1:7" ht="20.100000000000001" hidden="1" customHeight="1" x14ac:dyDescent="0.2">
      <c r="A74" s="316"/>
      <c r="B74" s="316"/>
      <c r="C74" s="316" t="s">
        <v>7</v>
      </c>
      <c r="D74" s="18"/>
      <c r="E74" s="55"/>
      <c r="F74" s="128"/>
      <c r="G74" s="129"/>
    </row>
    <row r="75" spans="1:7" ht="20.100000000000001" hidden="1" customHeight="1" x14ac:dyDescent="0.2">
      <c r="A75" s="316"/>
      <c r="B75" s="316"/>
      <c r="C75" s="316" t="s">
        <v>8</v>
      </c>
      <c r="D75" s="18"/>
      <c r="E75" s="55"/>
      <c r="F75" s="128"/>
      <c r="G75" s="129"/>
    </row>
    <row r="76" spans="1:7" ht="20.100000000000001" hidden="1" customHeight="1" x14ac:dyDescent="0.2">
      <c r="A76" s="316"/>
      <c r="B76" s="316"/>
      <c r="C76" s="316" t="s">
        <v>9</v>
      </c>
      <c r="D76" s="18"/>
      <c r="E76" s="55"/>
      <c r="F76" s="128"/>
      <c r="G76" s="129"/>
    </row>
    <row r="77" spans="1:7" ht="20.100000000000001" hidden="1" customHeight="1" x14ac:dyDescent="0.2">
      <c r="A77" s="316"/>
      <c r="B77" s="316"/>
      <c r="C77" s="316" t="s">
        <v>10</v>
      </c>
      <c r="D77" s="18"/>
      <c r="E77" s="55"/>
      <c r="F77" s="130"/>
      <c r="G77" s="129"/>
    </row>
    <row r="78" spans="1:7" ht="20.100000000000001" hidden="1" customHeight="1" x14ac:dyDescent="0.2">
      <c r="A78" s="316"/>
      <c r="B78" s="316"/>
      <c r="C78" s="316" t="s">
        <v>11</v>
      </c>
      <c r="D78" s="18"/>
      <c r="E78" s="55"/>
      <c r="F78" s="18"/>
      <c r="G78" s="18"/>
    </row>
    <row r="79" spans="1:7" ht="20.100000000000001" hidden="1" customHeight="1" x14ac:dyDescent="0.2">
      <c r="A79" s="316"/>
      <c r="B79" s="316"/>
      <c r="C79" s="316" t="s">
        <v>762</v>
      </c>
      <c r="D79" s="18"/>
      <c r="E79" s="55"/>
      <c r="F79" s="18"/>
      <c r="G79" s="18"/>
    </row>
    <row r="80" spans="1:7" ht="20.100000000000001" hidden="1" customHeight="1" x14ac:dyDescent="0.2">
      <c r="A80" s="316"/>
      <c r="B80" s="316"/>
      <c r="C80" s="316" t="s">
        <v>763</v>
      </c>
      <c r="D80" s="18"/>
      <c r="E80" s="55"/>
      <c r="F80" s="18"/>
      <c r="G80" s="18"/>
    </row>
    <row r="81" spans="1:7" ht="20.100000000000001" hidden="1" customHeight="1" thickBot="1" x14ac:dyDescent="0.25">
      <c r="A81" s="316"/>
      <c r="B81" s="316"/>
      <c r="C81" s="316" t="s">
        <v>12</v>
      </c>
      <c r="D81" s="18"/>
      <c r="E81" s="78"/>
      <c r="F81" s="18"/>
      <c r="G81" s="18"/>
    </row>
    <row r="82" spans="1:7" ht="18.75" hidden="1" customHeight="1" x14ac:dyDescent="0.2">
      <c r="A82" s="316"/>
      <c r="B82" s="316"/>
      <c r="C82" s="316"/>
      <c r="D82" s="18"/>
      <c r="E82" s="18"/>
      <c r="F82" s="18"/>
      <c r="G82" s="18"/>
    </row>
    <row r="83" spans="1:7" ht="18.75" hidden="1" customHeight="1" thickBot="1" x14ac:dyDescent="0.3">
      <c r="A83" s="316"/>
      <c r="B83" s="316"/>
      <c r="C83" s="316" t="s">
        <v>30</v>
      </c>
      <c r="D83" s="18"/>
      <c r="E83" s="31">
        <f>SUM(E63:E82)</f>
        <v>0</v>
      </c>
      <c r="F83" s="18"/>
      <c r="G83" s="18"/>
    </row>
    <row r="84" spans="1:7" ht="18.75" hidden="1" customHeight="1" thickTop="1" x14ac:dyDescent="0.2">
      <c r="A84" s="18"/>
      <c r="D84" s="18"/>
      <c r="E84" s="18"/>
      <c r="F84" s="18"/>
      <c r="G84" s="18"/>
    </row>
    <row r="85" spans="1:7" ht="18" customHeight="1" x14ac:dyDescent="0.2"/>
    <row r="86" spans="1:7" ht="18.75" customHeight="1" x14ac:dyDescent="0.25">
      <c r="E86" s="50"/>
    </row>
    <row r="87" spans="1:7" ht="18.75" customHeight="1" x14ac:dyDescent="0.2">
      <c r="E87" s="51"/>
    </row>
    <row r="88" spans="1:7" ht="18.75" customHeight="1" x14ac:dyDescent="0.2">
      <c r="E88" s="51"/>
    </row>
    <row r="89" spans="1:7" ht="18.75" customHeight="1" x14ac:dyDescent="0.2">
      <c r="E89" s="51"/>
    </row>
    <row r="90" spans="1:7" ht="18.75" customHeight="1" x14ac:dyDescent="0.2">
      <c r="E90" s="51"/>
    </row>
    <row r="91" spans="1:7" ht="18.75" customHeight="1" x14ac:dyDescent="0.2">
      <c r="E91" s="51"/>
    </row>
    <row r="92" spans="1:7" ht="18.75" customHeight="1" x14ac:dyDescent="0.2">
      <c r="E92" s="51"/>
    </row>
    <row r="93" spans="1:7" ht="18.75" customHeight="1" x14ac:dyDescent="0.2">
      <c r="E93" s="51"/>
    </row>
    <row r="94" spans="1:7" ht="18.75" customHeight="1" x14ac:dyDescent="0.2">
      <c r="E94" s="51"/>
    </row>
    <row r="95" spans="1:7" ht="18.75" customHeight="1" x14ac:dyDescent="0.2">
      <c r="E95" s="51"/>
    </row>
    <row r="96" spans="1:7" ht="18.75" customHeight="1" x14ac:dyDescent="0.2">
      <c r="E96" s="51"/>
    </row>
    <row r="97" spans="5:5" ht="18.75" customHeight="1" x14ac:dyDescent="0.2">
      <c r="E97" s="51"/>
    </row>
    <row r="98" spans="5:5" ht="18.75" customHeight="1" x14ac:dyDescent="0.2">
      <c r="E98" s="51"/>
    </row>
    <row r="99" spans="5:5" ht="18.75" customHeight="1" x14ac:dyDescent="0.2">
      <c r="E99" s="52"/>
    </row>
  </sheetData>
  <sheetProtection algorithmName="SHA-512" hashValue="1eIesqFR+6/x1b7SflMsJhIgUrDVt4oV78XybzZEOyPU5VvIc3iWf2kLH9vheJTkJVmwAi/GyFTwYDTgyNYgwA==" saltValue="azDY5oWRMiJlakX81eQI3Q==" spinCount="100000" sheet="1" selectLockedCells="1"/>
  <phoneticPr fontId="6" type="noConversion"/>
  <dataValidations count="5">
    <dataValidation type="decimal" allowBlank="1" showInputMessage="1" showErrorMessage="1" sqref="E20" xr:uid="{00000000-0002-0000-0100-000002000000}">
      <formula1>0</formula1>
      <formula2>50000000</formula2>
    </dataValidation>
    <dataValidation type="decimal" allowBlank="1" showInputMessage="1" showErrorMessage="1" sqref="E22" xr:uid="{00000000-0002-0000-0100-000003000000}">
      <formula1>0</formula1>
      <formula2>1000000000</formula2>
    </dataValidation>
    <dataValidation type="decimal" allowBlank="1" showInputMessage="1" showErrorMessage="1" sqref="E63:E81" xr:uid="{00000000-0002-0000-0100-000004000000}">
      <formula1>0</formula1>
      <formula2>5000000</formula2>
    </dataValidation>
    <dataValidation type="decimal" allowBlank="1" showInputMessage="1" showErrorMessage="1" sqref="E24" xr:uid="{00000000-0002-0000-0100-000005000000}">
      <formula1>0</formula1>
      <formula2>100000000</formula2>
    </dataValidation>
    <dataValidation type="decimal" allowBlank="1" showInputMessage="1" showErrorMessage="1" sqref="E9 E12:E17" xr:uid="{0CC8D6E1-0B01-4F89-B86B-8B9AADBDBC40}">
      <formula1>0</formula1>
      <formula2>500000000</formula2>
    </dataValidation>
  </dataValidations>
  <pageMargins left="0.7" right="0.7" top="0.75" bottom="0.75" header="0.3" footer="0.3"/>
  <pageSetup scale="69" orientation="landscape" r:id="rId1"/>
  <rowBreaks count="2" manualBreakCount="2">
    <brk id="27" max="6" man="1"/>
    <brk id="59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U61"/>
  <sheetViews>
    <sheetView view="pageBreakPreview" zoomScaleNormal="100" zoomScaleSheetLayoutView="100" workbookViewId="0">
      <pane xSplit="5" ySplit="7" topLeftCell="F8" activePane="bottomRight" state="frozen"/>
      <selection activeCell="D24" sqref="D24"/>
      <selection pane="topRight" activeCell="D24" sqref="D24"/>
      <selection pane="bottomLeft" activeCell="D24" sqref="D24"/>
      <selection pane="bottomRight" activeCell="F7" sqref="F7"/>
    </sheetView>
  </sheetViews>
  <sheetFormatPr defaultColWidth="9.140625" defaultRowHeight="14.25" x14ac:dyDescent="0.2"/>
  <cols>
    <col min="1" max="1" width="6.140625" style="1" customWidth="1"/>
    <col min="2" max="2" width="4.140625" style="1" customWidth="1"/>
    <col min="3" max="3" width="67" style="1" customWidth="1"/>
    <col min="4" max="4" width="15.42578125" style="1" customWidth="1"/>
    <col min="5" max="5" width="7.7109375" style="1" bestFit="1" customWidth="1"/>
    <col min="6" max="25" width="15.42578125" style="1" customWidth="1"/>
    <col min="26" max="45" width="15.42578125" style="1" hidden="1" customWidth="1"/>
    <col min="46" max="46" width="11.7109375" style="1" customWidth="1"/>
    <col min="47" max="16384" width="9.140625" style="1"/>
  </cols>
  <sheetData>
    <row r="1" spans="1:47" ht="15" x14ac:dyDescent="0.25">
      <c r="A1" s="21" t="str">
        <f>'Contact Data'!A1</f>
        <v>“NERVES” NEUROSURGERY EXECUTIVES RESOURCE, VALUE &amp; EDUCATION SOCIETY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tr">
        <f>'Contact Data'!A2</f>
        <v>“SNIS” SOCIETY OF NEUROINTERVENTIONAL SURGERY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">
        <v>974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ht="15" x14ac:dyDescent="0.25">
      <c r="A4" s="21" t="str">
        <f>'Contact Data'!A4</f>
        <v>COMPENSATION &amp; PRODUCTIVITY SURVEY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15" x14ac:dyDescent="0.25">
      <c r="A5" s="21" t="str">
        <f>'Contact Data'!A5</f>
        <v>2025 SURVEY QUESTIONNAIRE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0.100000000000001" customHeight="1" thickBot="1" x14ac:dyDescent="0.3">
      <c r="A7" s="18"/>
      <c r="B7" s="32" t="s">
        <v>29</v>
      </c>
      <c r="C7" s="18"/>
      <c r="D7" s="18"/>
      <c r="E7" s="18"/>
      <c r="F7" s="169">
        <v>1</v>
      </c>
      <c r="G7" s="169">
        <v>2</v>
      </c>
      <c r="H7" s="169">
        <v>3</v>
      </c>
      <c r="I7" s="169">
        <v>4</v>
      </c>
      <c r="J7" s="169">
        <v>5</v>
      </c>
      <c r="K7" s="169">
        <v>6</v>
      </c>
      <c r="L7" s="169">
        <v>7</v>
      </c>
      <c r="M7" s="169">
        <v>8</v>
      </c>
      <c r="N7" s="169">
        <v>9</v>
      </c>
      <c r="O7" s="169">
        <v>10</v>
      </c>
      <c r="P7" s="169">
        <v>11</v>
      </c>
      <c r="Q7" s="169">
        <v>12</v>
      </c>
      <c r="R7" s="169">
        <v>13</v>
      </c>
      <c r="S7" s="169">
        <v>14</v>
      </c>
      <c r="T7" s="169">
        <v>15</v>
      </c>
      <c r="U7" s="169">
        <v>16</v>
      </c>
      <c r="V7" s="169">
        <v>17</v>
      </c>
      <c r="W7" s="169">
        <v>18</v>
      </c>
      <c r="X7" s="169">
        <v>19</v>
      </c>
      <c r="Y7" s="169">
        <v>20</v>
      </c>
      <c r="Z7" s="169">
        <v>21</v>
      </c>
      <c r="AA7" s="169">
        <v>22</v>
      </c>
      <c r="AB7" s="169">
        <v>23</v>
      </c>
      <c r="AC7" s="169">
        <v>24</v>
      </c>
      <c r="AD7" s="169">
        <v>25</v>
      </c>
      <c r="AE7" s="169">
        <v>26</v>
      </c>
      <c r="AF7" s="169">
        <v>27</v>
      </c>
      <c r="AG7" s="169">
        <v>28</v>
      </c>
      <c r="AH7" s="169">
        <v>29</v>
      </c>
      <c r="AI7" s="169">
        <v>30</v>
      </c>
      <c r="AJ7" s="169">
        <v>31</v>
      </c>
      <c r="AK7" s="169">
        <v>32</v>
      </c>
      <c r="AL7" s="169">
        <v>33</v>
      </c>
      <c r="AM7" s="169">
        <v>34</v>
      </c>
      <c r="AN7" s="169">
        <v>35</v>
      </c>
      <c r="AO7" s="169">
        <v>36</v>
      </c>
      <c r="AP7" s="169">
        <v>37</v>
      </c>
      <c r="AQ7" s="169">
        <v>38</v>
      </c>
      <c r="AR7" s="169">
        <v>39</v>
      </c>
      <c r="AS7" s="169">
        <v>40</v>
      </c>
      <c r="AT7" s="27" t="s">
        <v>19</v>
      </c>
      <c r="AU7" s="18"/>
    </row>
    <row r="8" spans="1:47" ht="20.100000000000001" customHeight="1" x14ac:dyDescent="0.25">
      <c r="A8" s="107">
        <v>12</v>
      </c>
      <c r="B8" s="18" t="s">
        <v>678</v>
      </c>
      <c r="C8" s="18"/>
      <c r="D8" s="18"/>
      <c r="E8" s="122"/>
      <c r="F8" s="6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1"/>
      <c r="AT8" s="33">
        <f>SUM(F8:AS8)</f>
        <v>0</v>
      </c>
      <c r="AU8" s="18"/>
    </row>
    <row r="9" spans="1:47" ht="20.100000000000001" customHeight="1" x14ac:dyDescent="0.25">
      <c r="A9" s="107">
        <v>13</v>
      </c>
      <c r="B9" s="18" t="s">
        <v>679</v>
      </c>
      <c r="C9" s="18"/>
      <c r="D9" s="18"/>
      <c r="E9" s="18"/>
      <c r="F9" s="6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1"/>
      <c r="AT9" s="33"/>
      <c r="AU9" s="18"/>
    </row>
    <row r="10" spans="1:47" ht="20.100000000000001" customHeight="1" x14ac:dyDescent="0.2">
      <c r="A10" s="107">
        <v>14</v>
      </c>
      <c r="B10" s="18" t="s">
        <v>52</v>
      </c>
      <c r="C10" s="18"/>
      <c r="D10" s="18"/>
      <c r="E10" s="122"/>
      <c r="F10" s="6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61"/>
      <c r="AT10" s="18"/>
      <c r="AU10" s="18"/>
    </row>
    <row r="11" spans="1:47" ht="20.100000000000001" customHeight="1" thickBot="1" x14ac:dyDescent="0.25">
      <c r="A11" s="107">
        <v>15</v>
      </c>
      <c r="B11" s="18" t="s">
        <v>894</v>
      </c>
      <c r="C11" s="18"/>
      <c r="D11" s="18"/>
      <c r="E11" s="122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63"/>
      <c r="AT11" s="18"/>
      <c r="AU11" s="18"/>
    </row>
    <row r="12" spans="1:47" ht="20.100000000000001" customHeight="1" thickBot="1" x14ac:dyDescent="0.25">
      <c r="A12" s="107">
        <v>16</v>
      </c>
      <c r="B12" s="18" t="s">
        <v>538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</row>
    <row r="13" spans="1:47" ht="20.100000000000001" customHeight="1" x14ac:dyDescent="0.2">
      <c r="A13" s="107"/>
      <c r="B13" s="18"/>
      <c r="C13" s="18" t="s">
        <v>957</v>
      </c>
      <c r="D13" s="18"/>
      <c r="E13" s="18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6"/>
      <c r="AT13" s="18"/>
      <c r="AU13" s="18"/>
    </row>
    <row r="14" spans="1:47" ht="20.100000000000001" hidden="1" customHeight="1" x14ac:dyDescent="0.2">
      <c r="A14" s="107"/>
      <c r="B14" s="18"/>
      <c r="C14" s="18"/>
      <c r="D14" s="18"/>
      <c r="E14" s="18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9"/>
      <c r="AT14" s="18"/>
      <c r="AU14" s="18"/>
    </row>
    <row r="15" spans="1:47" ht="20.100000000000001" hidden="1" customHeight="1" x14ac:dyDescent="0.2">
      <c r="A15" s="107"/>
      <c r="B15" s="18"/>
      <c r="C15" s="18"/>
      <c r="D15" s="18"/>
      <c r="E15" s="18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9"/>
      <c r="AT15" s="18"/>
      <c r="AU15" s="18"/>
    </row>
    <row r="16" spans="1:47" ht="20.100000000000001" hidden="1" customHeight="1" x14ac:dyDescent="0.2">
      <c r="A16" s="107"/>
      <c r="B16" s="18"/>
      <c r="C16" s="18"/>
      <c r="D16" s="18"/>
      <c r="E16" s="18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9"/>
      <c r="AT16" s="18"/>
      <c r="AU16" s="18"/>
    </row>
    <row r="17" spans="1:47" ht="20.100000000000001" hidden="1" customHeight="1" x14ac:dyDescent="0.2">
      <c r="A17" s="107"/>
      <c r="B17" s="18"/>
      <c r="C17" s="18"/>
      <c r="D17" s="18"/>
      <c r="E17" s="18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9"/>
      <c r="AT17" s="18"/>
      <c r="AU17" s="18"/>
    </row>
    <row r="18" spans="1:47" ht="20.100000000000001" customHeight="1" thickBot="1" x14ac:dyDescent="0.25">
      <c r="A18" s="107"/>
      <c r="B18" s="18"/>
      <c r="C18" s="18" t="s">
        <v>61</v>
      </c>
      <c r="D18" s="18"/>
      <c r="E18" s="18"/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2"/>
      <c r="AT18" s="18"/>
      <c r="AU18" s="18"/>
    </row>
    <row r="19" spans="1:47" ht="20.100000000000001" customHeight="1" x14ac:dyDescent="0.25">
      <c r="A19" s="107"/>
      <c r="B19" s="18"/>
      <c r="C19" s="18" t="s">
        <v>677</v>
      </c>
      <c r="D19" s="18"/>
      <c r="E19" s="122"/>
      <c r="F19" s="46">
        <f>SUM(F13:F18)</f>
        <v>0</v>
      </c>
      <c r="G19" s="46">
        <f t="shared" ref="G19:O19" si="0">SUM(G13:G18)</f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ref="P19:AA19" si="1">SUM(P13:P18)</f>
        <v>0</v>
      </c>
      <c r="Q19" s="46">
        <f t="shared" si="1"/>
        <v>0</v>
      </c>
      <c r="R19" s="46">
        <f t="shared" si="1"/>
        <v>0</v>
      </c>
      <c r="S19" s="46">
        <f t="shared" si="1"/>
        <v>0</v>
      </c>
      <c r="T19" s="46">
        <f t="shared" si="1"/>
        <v>0</v>
      </c>
      <c r="U19" s="46">
        <f t="shared" si="1"/>
        <v>0</v>
      </c>
      <c r="V19" s="46">
        <f t="shared" si="1"/>
        <v>0</v>
      </c>
      <c r="W19" s="46">
        <f t="shared" si="1"/>
        <v>0</v>
      </c>
      <c r="X19" s="46">
        <f t="shared" si="1"/>
        <v>0</v>
      </c>
      <c r="Y19" s="46">
        <f t="shared" si="1"/>
        <v>0</v>
      </c>
      <c r="Z19" s="46">
        <f t="shared" si="1"/>
        <v>0</v>
      </c>
      <c r="AA19" s="46">
        <f t="shared" si="1"/>
        <v>0</v>
      </c>
      <c r="AB19" s="46">
        <f t="shared" ref="AB19:AI19" si="2">SUM(AB13:AB18)</f>
        <v>0</v>
      </c>
      <c r="AC19" s="46">
        <f t="shared" si="2"/>
        <v>0</v>
      </c>
      <c r="AD19" s="46">
        <f t="shared" si="2"/>
        <v>0</v>
      </c>
      <c r="AE19" s="46">
        <f t="shared" si="2"/>
        <v>0</v>
      </c>
      <c r="AF19" s="46">
        <f t="shared" si="2"/>
        <v>0</v>
      </c>
      <c r="AG19" s="46">
        <f t="shared" si="2"/>
        <v>0</v>
      </c>
      <c r="AH19" s="46">
        <f t="shared" si="2"/>
        <v>0</v>
      </c>
      <c r="AI19" s="46">
        <f t="shared" si="2"/>
        <v>0</v>
      </c>
      <c r="AJ19" s="46">
        <f>SUM(AJ13:AJ18)</f>
        <v>0</v>
      </c>
      <c r="AK19" s="46">
        <f>SUM(AK13:AK18)</f>
        <v>0</v>
      </c>
      <c r="AL19" s="46">
        <f>SUM(AL13:AL18)</f>
        <v>0</v>
      </c>
      <c r="AM19" s="46">
        <f>SUM(AM13:AM18)</f>
        <v>0</v>
      </c>
      <c r="AN19" s="46">
        <f t="shared" ref="AN19:AS19" si="3">SUM(AN13:AN18)</f>
        <v>0</v>
      </c>
      <c r="AO19" s="46">
        <f t="shared" si="3"/>
        <v>0</v>
      </c>
      <c r="AP19" s="46">
        <f t="shared" si="3"/>
        <v>0</v>
      </c>
      <c r="AQ19" s="46">
        <f t="shared" si="3"/>
        <v>0</v>
      </c>
      <c r="AR19" s="46">
        <f t="shared" si="3"/>
        <v>0</v>
      </c>
      <c r="AS19" s="46">
        <f t="shared" si="3"/>
        <v>0</v>
      </c>
      <c r="AT19" s="18"/>
      <c r="AU19" s="18"/>
    </row>
    <row r="20" spans="1:47" ht="20.100000000000001" customHeight="1" thickBot="1" x14ac:dyDescent="0.3">
      <c r="A20" s="107"/>
      <c r="B20" s="18"/>
      <c r="C20" s="18"/>
      <c r="D20" s="18"/>
      <c r="E20" s="1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18"/>
      <c r="AU20" s="18"/>
    </row>
    <row r="21" spans="1:47" ht="20.100000000000001" hidden="1" customHeight="1" thickBot="1" x14ac:dyDescent="0.25">
      <c r="A21" s="107"/>
      <c r="B21" s="123"/>
      <c r="C21" s="123"/>
      <c r="D21" s="18"/>
      <c r="E21" s="18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18"/>
      <c r="AU21" s="18"/>
    </row>
    <row r="22" spans="1:47" ht="20.100000000000001" customHeight="1" thickBot="1" x14ac:dyDescent="0.3">
      <c r="A22" s="107">
        <v>17</v>
      </c>
      <c r="B22" s="18" t="s">
        <v>972</v>
      </c>
      <c r="C22" s="18"/>
      <c r="D22" s="18"/>
      <c r="E22" s="19" t="s">
        <v>51</v>
      </c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5"/>
      <c r="AT22" s="103">
        <f t="shared" ref="AT22:AT35" si="4">SUM(F22:AS22)</f>
        <v>0</v>
      </c>
      <c r="AU22" s="18"/>
    </row>
    <row r="23" spans="1:47" ht="20.100000000000001" customHeight="1" thickBot="1" x14ac:dyDescent="0.3">
      <c r="A23" s="107" t="s">
        <v>969</v>
      </c>
      <c r="B23" s="18" t="s">
        <v>960</v>
      </c>
      <c r="C23" s="18"/>
      <c r="D23" s="18"/>
      <c r="E23" s="19" t="s">
        <v>51</v>
      </c>
      <c r="F23" s="153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5"/>
      <c r="AT23" s="103">
        <f t="shared" si="4"/>
        <v>0</v>
      </c>
      <c r="AU23" s="18"/>
    </row>
    <row r="24" spans="1:47" ht="20.100000000000001" customHeight="1" thickBot="1" x14ac:dyDescent="0.3">
      <c r="A24" s="107" t="s">
        <v>970</v>
      </c>
      <c r="B24" s="18" t="s">
        <v>971</v>
      </c>
      <c r="C24" s="18"/>
      <c r="D24" s="18"/>
      <c r="E24" s="19" t="s">
        <v>51</v>
      </c>
      <c r="F24" s="153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/>
      <c r="AT24" s="103">
        <f t="shared" si="4"/>
        <v>0</v>
      </c>
      <c r="AU24" s="18"/>
    </row>
    <row r="25" spans="1:47" ht="20.100000000000001" hidden="1" customHeight="1" x14ac:dyDescent="0.25">
      <c r="A25" s="107"/>
      <c r="B25" s="18"/>
      <c r="C25" s="18"/>
      <c r="D25" s="18"/>
      <c r="E25" s="19" t="s">
        <v>51</v>
      </c>
      <c r="F25" s="96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8"/>
      <c r="AT25" s="103">
        <f t="shared" si="4"/>
        <v>0</v>
      </c>
      <c r="AU25" s="18"/>
    </row>
    <row r="26" spans="1:47" ht="20.100000000000001" hidden="1" customHeight="1" x14ac:dyDescent="0.25">
      <c r="A26" s="107"/>
      <c r="B26" s="18"/>
      <c r="C26" s="18"/>
      <c r="D26" s="18"/>
      <c r="E26" s="19" t="s">
        <v>51</v>
      </c>
      <c r="F26" s="96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8"/>
      <c r="AT26" s="103">
        <f t="shared" si="4"/>
        <v>0</v>
      </c>
      <c r="AU26" s="18"/>
    </row>
    <row r="27" spans="1:47" ht="20.100000000000001" hidden="1" customHeight="1" x14ac:dyDescent="0.25">
      <c r="A27" s="107"/>
      <c r="B27" s="18"/>
      <c r="C27" s="18"/>
      <c r="D27" s="18"/>
      <c r="E27" s="19" t="s">
        <v>51</v>
      </c>
      <c r="F27" s="96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8"/>
      <c r="AT27" s="103">
        <f t="shared" si="4"/>
        <v>0</v>
      </c>
      <c r="AU27" s="18"/>
    </row>
    <row r="28" spans="1:47" ht="20.100000000000001" hidden="1" customHeight="1" x14ac:dyDescent="0.25">
      <c r="A28" s="107"/>
      <c r="B28" s="18"/>
      <c r="C28" s="18"/>
      <c r="D28" s="18"/>
      <c r="E28" s="19" t="s">
        <v>51</v>
      </c>
      <c r="F28" s="96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8"/>
      <c r="AT28" s="103">
        <f t="shared" si="4"/>
        <v>0</v>
      </c>
      <c r="AU28" s="18"/>
    </row>
    <row r="29" spans="1:47" ht="20.100000000000001" hidden="1" customHeight="1" x14ac:dyDescent="0.25">
      <c r="A29" s="107"/>
      <c r="B29" s="18"/>
      <c r="C29" s="18"/>
      <c r="D29" s="18"/>
      <c r="E29" s="19" t="s">
        <v>51</v>
      </c>
      <c r="F29" s="96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8"/>
      <c r="AT29" s="103">
        <f t="shared" si="4"/>
        <v>0</v>
      </c>
      <c r="AU29" s="18"/>
    </row>
    <row r="30" spans="1:47" ht="20.100000000000001" hidden="1" customHeight="1" x14ac:dyDescent="0.25">
      <c r="A30" s="107"/>
      <c r="B30" s="18"/>
      <c r="C30" s="18"/>
      <c r="D30" s="18"/>
      <c r="E30" s="19" t="s">
        <v>51</v>
      </c>
      <c r="F30" s="96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8"/>
      <c r="AT30" s="103">
        <f t="shared" si="4"/>
        <v>0</v>
      </c>
      <c r="AU30" s="18"/>
    </row>
    <row r="31" spans="1:47" ht="20.100000000000001" hidden="1" customHeight="1" x14ac:dyDescent="0.25">
      <c r="A31" s="107"/>
      <c r="B31" s="18"/>
      <c r="C31" s="18"/>
      <c r="D31" s="18"/>
      <c r="E31" s="19" t="s">
        <v>51</v>
      </c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8"/>
      <c r="AT31" s="103">
        <f t="shared" si="4"/>
        <v>0</v>
      </c>
      <c r="AU31" s="18"/>
    </row>
    <row r="32" spans="1:47" ht="20.100000000000001" hidden="1" customHeight="1" x14ac:dyDescent="0.25">
      <c r="A32" s="107"/>
      <c r="B32" s="18"/>
      <c r="C32" s="18"/>
      <c r="D32" s="18"/>
      <c r="E32" s="19" t="s">
        <v>51</v>
      </c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8"/>
      <c r="AT32" s="103">
        <f t="shared" si="4"/>
        <v>0</v>
      </c>
      <c r="AU32" s="18"/>
    </row>
    <row r="33" spans="1:47" ht="20.100000000000001" hidden="1" customHeight="1" x14ac:dyDescent="0.25">
      <c r="A33" s="107"/>
      <c r="B33" s="18"/>
      <c r="C33" s="18"/>
      <c r="D33" s="18"/>
      <c r="E33" s="19" t="s">
        <v>51</v>
      </c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8"/>
      <c r="AT33" s="103">
        <f t="shared" si="4"/>
        <v>0</v>
      </c>
      <c r="AU33" s="18"/>
    </row>
    <row r="34" spans="1:47" ht="20.100000000000001" hidden="1" customHeight="1" x14ac:dyDescent="0.25">
      <c r="A34" s="107"/>
      <c r="B34" s="18"/>
      <c r="C34" s="18"/>
      <c r="D34" s="18"/>
      <c r="E34" s="19" t="s">
        <v>51</v>
      </c>
      <c r="F34" s="96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8"/>
      <c r="AT34" s="103">
        <f t="shared" si="4"/>
        <v>0</v>
      </c>
      <c r="AU34" s="18"/>
    </row>
    <row r="35" spans="1:47" ht="20.100000000000001" hidden="1" customHeight="1" thickBot="1" x14ac:dyDescent="0.3">
      <c r="A35" s="107"/>
      <c r="B35" s="18"/>
      <c r="C35" s="18"/>
      <c r="D35" s="18"/>
      <c r="E35" s="19" t="s">
        <v>51</v>
      </c>
      <c r="F35" s="99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1"/>
      <c r="AT35" s="103">
        <f t="shared" si="4"/>
        <v>0</v>
      </c>
      <c r="AU35" s="18"/>
    </row>
    <row r="36" spans="1:47" ht="20.100000000000001" hidden="1" customHeight="1" thickBot="1" x14ac:dyDescent="0.3">
      <c r="A36" s="107"/>
      <c r="B36" s="18"/>
      <c r="C36" s="319" t="s">
        <v>507</v>
      </c>
      <c r="D36" s="18"/>
      <c r="E36" s="18"/>
      <c r="F36" s="106">
        <f>SUM(F22:F35)</f>
        <v>0</v>
      </c>
      <c r="G36" s="106">
        <f t="shared" ref="G36:X36" si="5">SUM(G22:G35)</f>
        <v>0</v>
      </c>
      <c r="H36" s="106">
        <f t="shared" si="5"/>
        <v>0</v>
      </c>
      <c r="I36" s="106">
        <f t="shared" si="5"/>
        <v>0</v>
      </c>
      <c r="J36" s="106">
        <f t="shared" si="5"/>
        <v>0</v>
      </c>
      <c r="K36" s="106">
        <f t="shared" si="5"/>
        <v>0</v>
      </c>
      <c r="L36" s="106">
        <f t="shared" si="5"/>
        <v>0</v>
      </c>
      <c r="M36" s="106">
        <f t="shared" si="5"/>
        <v>0</v>
      </c>
      <c r="N36" s="106">
        <f t="shared" si="5"/>
        <v>0</v>
      </c>
      <c r="O36" s="106">
        <f t="shared" si="5"/>
        <v>0</v>
      </c>
      <c r="P36" s="106">
        <f t="shared" si="5"/>
        <v>0</v>
      </c>
      <c r="Q36" s="106">
        <f t="shared" si="5"/>
        <v>0</v>
      </c>
      <c r="R36" s="106">
        <f t="shared" si="5"/>
        <v>0</v>
      </c>
      <c r="S36" s="106">
        <f t="shared" si="5"/>
        <v>0</v>
      </c>
      <c r="T36" s="106">
        <f t="shared" si="5"/>
        <v>0</v>
      </c>
      <c r="U36" s="106">
        <f t="shared" si="5"/>
        <v>0</v>
      </c>
      <c r="V36" s="106">
        <f t="shared" si="5"/>
        <v>0</v>
      </c>
      <c r="W36" s="106">
        <f t="shared" si="5"/>
        <v>0</v>
      </c>
      <c r="X36" s="106">
        <f t="shared" si="5"/>
        <v>0</v>
      </c>
      <c r="Y36" s="106">
        <f t="shared" ref="Y36:AS36" si="6">SUM(Y22:Y35)</f>
        <v>0</v>
      </c>
      <c r="Z36" s="106">
        <f t="shared" si="6"/>
        <v>0</v>
      </c>
      <c r="AA36" s="106">
        <f t="shared" si="6"/>
        <v>0</v>
      </c>
      <c r="AB36" s="106">
        <f t="shared" si="6"/>
        <v>0</v>
      </c>
      <c r="AC36" s="106">
        <f t="shared" si="6"/>
        <v>0</v>
      </c>
      <c r="AD36" s="106">
        <f t="shared" si="6"/>
        <v>0</v>
      </c>
      <c r="AE36" s="106">
        <f t="shared" si="6"/>
        <v>0</v>
      </c>
      <c r="AF36" s="106">
        <f t="shared" si="6"/>
        <v>0</v>
      </c>
      <c r="AG36" s="106">
        <f t="shared" si="6"/>
        <v>0</v>
      </c>
      <c r="AH36" s="106">
        <f t="shared" si="6"/>
        <v>0</v>
      </c>
      <c r="AI36" s="106">
        <f t="shared" si="6"/>
        <v>0</v>
      </c>
      <c r="AJ36" s="106">
        <f t="shared" si="6"/>
        <v>0</v>
      </c>
      <c r="AK36" s="106">
        <f t="shared" si="6"/>
        <v>0</v>
      </c>
      <c r="AL36" s="106">
        <f t="shared" si="6"/>
        <v>0</v>
      </c>
      <c r="AM36" s="106">
        <f t="shared" si="6"/>
        <v>0</v>
      </c>
      <c r="AN36" s="106">
        <f t="shared" si="6"/>
        <v>0</v>
      </c>
      <c r="AO36" s="106">
        <f t="shared" si="6"/>
        <v>0</v>
      </c>
      <c r="AP36" s="106">
        <f t="shared" si="6"/>
        <v>0</v>
      </c>
      <c r="AQ36" s="106">
        <f t="shared" si="6"/>
        <v>0</v>
      </c>
      <c r="AR36" s="106">
        <f t="shared" si="6"/>
        <v>0</v>
      </c>
      <c r="AS36" s="106">
        <f t="shared" si="6"/>
        <v>0</v>
      </c>
      <c r="AT36" s="103">
        <f>SUM(F36:AS36)</f>
        <v>0</v>
      </c>
      <c r="AU36" s="18"/>
    </row>
    <row r="37" spans="1:47" ht="20.100000000000001" customHeight="1" thickBot="1" x14ac:dyDescent="0.25">
      <c r="A37" s="107"/>
      <c r="B37" s="18"/>
      <c r="C37" s="18"/>
      <c r="D37" s="18"/>
      <c r="E37" s="1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18"/>
      <c r="AU37" s="18"/>
    </row>
    <row r="38" spans="1:47" ht="20.100000000000001" hidden="1" customHeight="1" x14ac:dyDescent="0.25">
      <c r="A38" s="107">
        <v>30</v>
      </c>
      <c r="B38" s="18" t="s">
        <v>27</v>
      </c>
      <c r="C38" s="18"/>
      <c r="D38" s="18"/>
      <c r="E38" s="18"/>
      <c r="F38" s="73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5"/>
      <c r="AT38" s="103">
        <f>SUM(F38:AS38)</f>
        <v>0</v>
      </c>
      <c r="AU38" s="18"/>
    </row>
    <row r="39" spans="1:47" ht="20.100000000000001" customHeight="1" thickBot="1" x14ac:dyDescent="0.25">
      <c r="A39" s="107">
        <v>19</v>
      </c>
      <c r="B39" s="18" t="s">
        <v>54</v>
      </c>
      <c r="C39" s="18"/>
      <c r="D39" s="18"/>
      <c r="E39" s="122"/>
      <c r="F39" s="323"/>
      <c r="G39" s="324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4"/>
      <c r="AH39" s="324"/>
      <c r="AI39" s="324"/>
      <c r="AJ39" s="324"/>
      <c r="AK39" s="324"/>
      <c r="AL39" s="324"/>
      <c r="AM39" s="324"/>
      <c r="AN39" s="324"/>
      <c r="AO39" s="324"/>
      <c r="AP39" s="324"/>
      <c r="AQ39" s="324"/>
      <c r="AR39" s="324"/>
      <c r="AS39" s="325"/>
      <c r="AT39" s="18"/>
      <c r="AU39" s="18"/>
    </row>
    <row r="40" spans="1:47" ht="20.100000000000001" customHeight="1" x14ac:dyDescent="0.2">
      <c r="A40" s="10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</row>
    <row r="41" spans="1:47" ht="20.100000000000001" customHeight="1" thickBot="1" x14ac:dyDescent="0.3">
      <c r="A41" s="107"/>
      <c r="B41" s="32" t="s">
        <v>25</v>
      </c>
      <c r="C41" s="18"/>
      <c r="D41" s="18"/>
      <c r="E41" s="18"/>
      <c r="F41" s="17">
        <v>1</v>
      </c>
      <c r="G41" s="17">
        <v>2</v>
      </c>
      <c r="H41" s="17">
        <v>3</v>
      </c>
      <c r="I41" s="17">
        <v>4</v>
      </c>
      <c r="J41" s="17">
        <v>5</v>
      </c>
      <c r="K41" s="17">
        <v>6</v>
      </c>
      <c r="L41" s="17">
        <v>7</v>
      </c>
      <c r="M41" s="17">
        <v>8</v>
      </c>
      <c r="N41" s="17">
        <v>9</v>
      </c>
      <c r="O41" s="17">
        <v>10</v>
      </c>
      <c r="P41" s="17">
        <v>11</v>
      </c>
      <c r="Q41" s="17">
        <v>12</v>
      </c>
      <c r="R41" s="17">
        <v>13</v>
      </c>
      <c r="S41" s="17">
        <v>14</v>
      </c>
      <c r="T41" s="17">
        <v>15</v>
      </c>
      <c r="U41" s="17">
        <v>16</v>
      </c>
      <c r="V41" s="17">
        <v>17</v>
      </c>
      <c r="W41" s="17">
        <v>18</v>
      </c>
      <c r="X41" s="17">
        <v>19</v>
      </c>
      <c r="Y41" s="17">
        <v>20</v>
      </c>
      <c r="Z41" s="17">
        <v>21</v>
      </c>
      <c r="AA41" s="17">
        <v>22</v>
      </c>
      <c r="AB41" s="17">
        <v>23</v>
      </c>
      <c r="AC41" s="17">
        <v>24</v>
      </c>
      <c r="AD41" s="17">
        <v>25</v>
      </c>
      <c r="AE41" s="17">
        <v>26</v>
      </c>
      <c r="AF41" s="17">
        <v>27</v>
      </c>
      <c r="AG41" s="17">
        <v>28</v>
      </c>
      <c r="AH41" s="17">
        <v>29</v>
      </c>
      <c r="AI41" s="17">
        <v>30</v>
      </c>
      <c r="AJ41" s="17">
        <v>31</v>
      </c>
      <c r="AK41" s="17">
        <v>32</v>
      </c>
      <c r="AL41" s="17">
        <v>33</v>
      </c>
      <c r="AM41" s="17">
        <v>34</v>
      </c>
      <c r="AN41" s="17">
        <v>35</v>
      </c>
      <c r="AO41" s="17">
        <v>36</v>
      </c>
      <c r="AP41" s="17">
        <v>37</v>
      </c>
      <c r="AQ41" s="17">
        <v>38</v>
      </c>
      <c r="AR41" s="17">
        <v>39</v>
      </c>
      <c r="AS41" s="17">
        <v>40</v>
      </c>
      <c r="AT41" s="18"/>
      <c r="AU41" s="18"/>
    </row>
    <row r="42" spans="1:47" ht="20.100000000000001" customHeight="1" thickBot="1" x14ac:dyDescent="0.3">
      <c r="A42" s="107">
        <v>20</v>
      </c>
      <c r="B42" s="18" t="s">
        <v>59</v>
      </c>
      <c r="C42" s="18"/>
      <c r="D42" s="18"/>
      <c r="E42" s="18"/>
      <c r="F42" s="153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5"/>
      <c r="AT42" s="103">
        <f>SUM(F42:AS42)</f>
        <v>0</v>
      </c>
      <c r="AU42" s="18"/>
    </row>
    <row r="43" spans="1:47" ht="20.100000000000001" hidden="1" customHeight="1" x14ac:dyDescent="0.25">
      <c r="A43" s="107"/>
      <c r="B43" s="18"/>
      <c r="C43" s="18"/>
      <c r="D43" s="18"/>
      <c r="E43" s="18"/>
      <c r="F43" s="156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03"/>
      <c r="AU43" s="18"/>
    </row>
    <row r="44" spans="1:47" ht="20.100000000000001" hidden="1" customHeight="1" thickBot="1" x14ac:dyDescent="0.25">
      <c r="A44" s="107">
        <v>33</v>
      </c>
      <c r="B44" s="18" t="s">
        <v>55</v>
      </c>
      <c r="C44" s="18"/>
      <c r="D44" s="18"/>
      <c r="E44" s="18"/>
      <c r="F44" s="156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</row>
    <row r="45" spans="1:47" ht="20.100000000000001" hidden="1" customHeight="1" x14ac:dyDescent="0.25">
      <c r="A45" s="107"/>
      <c r="B45" s="25"/>
      <c r="C45" s="18" t="s">
        <v>500</v>
      </c>
      <c r="D45" s="18"/>
      <c r="E45" s="18"/>
      <c r="F45" s="73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5"/>
      <c r="AT45" s="103">
        <f>SUM(F45:AS45)</f>
        <v>0</v>
      </c>
      <c r="AU45" s="18"/>
    </row>
    <row r="46" spans="1:47" ht="20.100000000000001" hidden="1" customHeight="1" x14ac:dyDescent="0.25">
      <c r="A46" s="107"/>
      <c r="B46" s="25"/>
      <c r="C46" s="18" t="s">
        <v>498</v>
      </c>
      <c r="D46" s="18"/>
      <c r="E46" s="18"/>
      <c r="F46" s="77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9"/>
      <c r="AT46" s="103">
        <f>SUM(F46:AS46)</f>
        <v>0</v>
      </c>
      <c r="AU46" s="18"/>
    </row>
    <row r="47" spans="1:47" ht="20.100000000000001" hidden="1" customHeight="1" thickBot="1" x14ac:dyDescent="0.3">
      <c r="A47" s="107"/>
      <c r="B47" s="25"/>
      <c r="C47" s="18" t="s">
        <v>499</v>
      </c>
      <c r="D47" s="18"/>
      <c r="E47" s="18"/>
      <c r="F47" s="8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90"/>
      <c r="AT47" s="103">
        <f>SUM(F47:AS47)</f>
        <v>0</v>
      </c>
      <c r="AU47" s="18"/>
    </row>
    <row r="48" spans="1:47" ht="20.100000000000001" hidden="1" customHeight="1" thickBot="1" x14ac:dyDescent="0.3">
      <c r="A48" s="107"/>
      <c r="B48" s="18"/>
      <c r="C48" s="107" t="s">
        <v>505</v>
      </c>
      <c r="D48" s="107"/>
      <c r="E48" s="18"/>
      <c r="F48" s="157">
        <f>SUM(F45:F47)</f>
        <v>0</v>
      </c>
      <c r="G48" s="158">
        <f>SUM(G45:G47)</f>
        <v>0</v>
      </c>
      <c r="H48" s="158">
        <f t="shared" ref="H48:AS48" si="7">SUM(H45:H47)</f>
        <v>0</v>
      </c>
      <c r="I48" s="158">
        <f t="shared" si="7"/>
        <v>0</v>
      </c>
      <c r="J48" s="158">
        <f t="shared" si="7"/>
        <v>0</v>
      </c>
      <c r="K48" s="158">
        <f t="shared" si="7"/>
        <v>0</v>
      </c>
      <c r="L48" s="158">
        <f t="shared" si="7"/>
        <v>0</v>
      </c>
      <c r="M48" s="158">
        <f t="shared" si="7"/>
        <v>0</v>
      </c>
      <c r="N48" s="158">
        <f t="shared" si="7"/>
        <v>0</v>
      </c>
      <c r="O48" s="158">
        <f t="shared" si="7"/>
        <v>0</v>
      </c>
      <c r="P48" s="158">
        <f t="shared" si="7"/>
        <v>0</v>
      </c>
      <c r="Q48" s="158">
        <f t="shared" si="7"/>
        <v>0</v>
      </c>
      <c r="R48" s="158">
        <f t="shared" si="7"/>
        <v>0</v>
      </c>
      <c r="S48" s="158">
        <f t="shared" si="7"/>
        <v>0</v>
      </c>
      <c r="T48" s="158">
        <f t="shared" si="7"/>
        <v>0</v>
      </c>
      <c r="U48" s="158">
        <f t="shared" si="7"/>
        <v>0</v>
      </c>
      <c r="V48" s="158">
        <f t="shared" si="7"/>
        <v>0</v>
      </c>
      <c r="W48" s="158">
        <f t="shared" si="7"/>
        <v>0</v>
      </c>
      <c r="X48" s="158">
        <f t="shared" si="7"/>
        <v>0</v>
      </c>
      <c r="Y48" s="158">
        <f t="shared" si="7"/>
        <v>0</v>
      </c>
      <c r="Z48" s="158">
        <f t="shared" si="7"/>
        <v>0</v>
      </c>
      <c r="AA48" s="158">
        <f t="shared" si="7"/>
        <v>0</v>
      </c>
      <c r="AB48" s="158">
        <f t="shared" si="7"/>
        <v>0</v>
      </c>
      <c r="AC48" s="158">
        <f t="shared" si="7"/>
        <v>0</v>
      </c>
      <c r="AD48" s="158">
        <f t="shared" si="7"/>
        <v>0</v>
      </c>
      <c r="AE48" s="158">
        <f t="shared" si="7"/>
        <v>0</v>
      </c>
      <c r="AF48" s="158">
        <f t="shared" si="7"/>
        <v>0</v>
      </c>
      <c r="AG48" s="158">
        <f t="shared" si="7"/>
        <v>0</v>
      </c>
      <c r="AH48" s="158">
        <f t="shared" si="7"/>
        <v>0</v>
      </c>
      <c r="AI48" s="158">
        <f t="shared" si="7"/>
        <v>0</v>
      </c>
      <c r="AJ48" s="158">
        <f t="shared" si="7"/>
        <v>0</v>
      </c>
      <c r="AK48" s="158">
        <f t="shared" si="7"/>
        <v>0</v>
      </c>
      <c r="AL48" s="158">
        <f t="shared" si="7"/>
        <v>0</v>
      </c>
      <c r="AM48" s="158">
        <f t="shared" si="7"/>
        <v>0</v>
      </c>
      <c r="AN48" s="158">
        <f t="shared" si="7"/>
        <v>0</v>
      </c>
      <c r="AO48" s="158">
        <f t="shared" si="7"/>
        <v>0</v>
      </c>
      <c r="AP48" s="158">
        <f t="shared" si="7"/>
        <v>0</v>
      </c>
      <c r="AQ48" s="158">
        <f t="shared" si="7"/>
        <v>0</v>
      </c>
      <c r="AR48" s="158">
        <f t="shared" si="7"/>
        <v>0</v>
      </c>
      <c r="AS48" s="158">
        <f t="shared" si="7"/>
        <v>0</v>
      </c>
      <c r="AT48" s="103">
        <f>SUM(F48:AS48)</f>
        <v>0</v>
      </c>
      <c r="AU48" s="18"/>
    </row>
    <row r="49" spans="1:47" ht="20.100000000000001" customHeight="1" thickBot="1" x14ac:dyDescent="0.3">
      <c r="A49" s="107"/>
      <c r="B49" s="18"/>
      <c r="C49" s="107"/>
      <c r="D49" s="10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03"/>
      <c r="AU49" s="18"/>
    </row>
    <row r="50" spans="1:47" ht="20.100000000000001" hidden="1" customHeight="1" x14ac:dyDescent="0.25">
      <c r="A50" s="107">
        <v>34</v>
      </c>
      <c r="B50" s="18" t="s">
        <v>56</v>
      </c>
      <c r="C50" s="18"/>
      <c r="D50" s="18"/>
      <c r="E50" s="18"/>
      <c r="F50" s="73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5"/>
      <c r="AT50" s="103">
        <f t="shared" ref="AT50:AT56" si="8">SUM(F50:AS50)</f>
        <v>0</v>
      </c>
      <c r="AU50" s="18"/>
    </row>
    <row r="51" spans="1:47" ht="20.100000000000001" customHeight="1" thickBot="1" x14ac:dyDescent="0.3">
      <c r="A51" s="107">
        <v>21</v>
      </c>
      <c r="B51" s="18" t="s">
        <v>391</v>
      </c>
      <c r="C51" s="18"/>
      <c r="D51" s="18"/>
      <c r="E51" s="18"/>
      <c r="F51" s="320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2"/>
      <c r="AT51" s="103">
        <f t="shared" si="8"/>
        <v>0</v>
      </c>
      <c r="AU51" s="18"/>
    </row>
    <row r="52" spans="1:47" ht="20.100000000000001" hidden="1" customHeight="1" x14ac:dyDescent="0.25">
      <c r="A52" s="25">
        <v>36</v>
      </c>
      <c r="B52" s="18" t="s">
        <v>58</v>
      </c>
      <c r="C52" s="18"/>
      <c r="D52" s="18"/>
      <c r="E52" s="18"/>
      <c r="F52" s="7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9"/>
      <c r="AT52" s="103">
        <f t="shared" si="8"/>
        <v>0</v>
      </c>
      <c r="AU52" s="18"/>
    </row>
    <row r="53" spans="1:47" ht="20.100000000000001" hidden="1" customHeight="1" x14ac:dyDescent="0.25">
      <c r="A53" s="25">
        <v>37</v>
      </c>
      <c r="B53" s="18" t="s">
        <v>832</v>
      </c>
      <c r="C53" s="18"/>
      <c r="D53" s="18"/>
      <c r="E53" s="18"/>
      <c r="F53" s="77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9"/>
      <c r="AT53" s="103">
        <f t="shared" si="8"/>
        <v>0</v>
      </c>
      <c r="AU53" s="18"/>
    </row>
    <row r="54" spans="1:47" ht="20.100000000000001" hidden="1" customHeight="1" x14ac:dyDescent="0.25">
      <c r="A54" s="25"/>
      <c r="B54" s="18"/>
      <c r="C54" s="104" t="s">
        <v>539</v>
      </c>
      <c r="D54" s="18"/>
      <c r="E54" s="18"/>
      <c r="F54" s="77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3">
        <f t="shared" si="8"/>
        <v>0</v>
      </c>
      <c r="AU54" s="18"/>
    </row>
    <row r="55" spans="1:47" ht="20.100000000000001" hidden="1" customHeight="1" thickBot="1" x14ac:dyDescent="0.3">
      <c r="A55" s="25"/>
      <c r="B55" s="18"/>
      <c r="C55" s="104" t="s">
        <v>366</v>
      </c>
      <c r="D55" s="18"/>
      <c r="E55" s="18"/>
      <c r="F55" s="8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90"/>
      <c r="AT55" s="103">
        <f t="shared" si="8"/>
        <v>0</v>
      </c>
      <c r="AU55" s="18"/>
    </row>
    <row r="56" spans="1:47" ht="20.100000000000001" hidden="1" customHeight="1" thickBot="1" x14ac:dyDescent="0.3">
      <c r="A56" s="25"/>
      <c r="B56" s="18"/>
      <c r="C56" s="104" t="s">
        <v>488</v>
      </c>
      <c r="D56" s="18"/>
      <c r="E56" s="18"/>
      <c r="F56" s="121">
        <f>IF(F54&gt;0,F53/(F54/1000000),0)</f>
        <v>0</v>
      </c>
      <c r="G56" s="121">
        <f t="shared" ref="G56:AS56" si="9">IF(G54&gt;0,G53/(G54/1000000),0)</f>
        <v>0</v>
      </c>
      <c r="H56" s="121">
        <f t="shared" si="9"/>
        <v>0</v>
      </c>
      <c r="I56" s="121">
        <f t="shared" si="9"/>
        <v>0</v>
      </c>
      <c r="J56" s="121">
        <f t="shared" si="9"/>
        <v>0</v>
      </c>
      <c r="K56" s="121">
        <f t="shared" si="9"/>
        <v>0</v>
      </c>
      <c r="L56" s="121">
        <f t="shared" si="9"/>
        <v>0</v>
      </c>
      <c r="M56" s="121">
        <f t="shared" si="9"/>
        <v>0</v>
      </c>
      <c r="N56" s="121">
        <f t="shared" si="9"/>
        <v>0</v>
      </c>
      <c r="O56" s="121">
        <f t="shared" si="9"/>
        <v>0</v>
      </c>
      <c r="P56" s="121">
        <f t="shared" si="9"/>
        <v>0</v>
      </c>
      <c r="Q56" s="121">
        <f t="shared" si="9"/>
        <v>0</v>
      </c>
      <c r="R56" s="121">
        <f t="shared" si="9"/>
        <v>0</v>
      </c>
      <c r="S56" s="121">
        <f t="shared" si="9"/>
        <v>0</v>
      </c>
      <c r="T56" s="121">
        <f t="shared" si="9"/>
        <v>0</v>
      </c>
      <c r="U56" s="121">
        <f t="shared" si="9"/>
        <v>0</v>
      </c>
      <c r="V56" s="121">
        <f t="shared" si="9"/>
        <v>0</v>
      </c>
      <c r="W56" s="121">
        <f t="shared" si="9"/>
        <v>0</v>
      </c>
      <c r="X56" s="121">
        <f t="shared" si="9"/>
        <v>0</v>
      </c>
      <c r="Y56" s="121">
        <f t="shared" si="9"/>
        <v>0</v>
      </c>
      <c r="Z56" s="121">
        <f t="shared" si="9"/>
        <v>0</v>
      </c>
      <c r="AA56" s="121">
        <f t="shared" si="9"/>
        <v>0</v>
      </c>
      <c r="AB56" s="121">
        <f t="shared" si="9"/>
        <v>0</v>
      </c>
      <c r="AC56" s="121">
        <f t="shared" si="9"/>
        <v>0</v>
      </c>
      <c r="AD56" s="121">
        <f t="shared" si="9"/>
        <v>0</v>
      </c>
      <c r="AE56" s="121">
        <f t="shared" si="9"/>
        <v>0</v>
      </c>
      <c r="AF56" s="121">
        <f t="shared" si="9"/>
        <v>0</v>
      </c>
      <c r="AG56" s="121">
        <f t="shared" si="9"/>
        <v>0</v>
      </c>
      <c r="AH56" s="121">
        <f t="shared" si="9"/>
        <v>0</v>
      </c>
      <c r="AI56" s="121">
        <f t="shared" si="9"/>
        <v>0</v>
      </c>
      <c r="AJ56" s="121">
        <f t="shared" si="9"/>
        <v>0</v>
      </c>
      <c r="AK56" s="121">
        <f t="shared" si="9"/>
        <v>0</v>
      </c>
      <c r="AL56" s="121">
        <f t="shared" si="9"/>
        <v>0</v>
      </c>
      <c r="AM56" s="121">
        <f t="shared" si="9"/>
        <v>0</v>
      </c>
      <c r="AN56" s="121">
        <f t="shared" si="9"/>
        <v>0</v>
      </c>
      <c r="AO56" s="121">
        <f t="shared" si="9"/>
        <v>0</v>
      </c>
      <c r="AP56" s="121">
        <f t="shared" si="9"/>
        <v>0</v>
      </c>
      <c r="AQ56" s="121">
        <f t="shared" si="9"/>
        <v>0</v>
      </c>
      <c r="AR56" s="121">
        <f t="shared" si="9"/>
        <v>0</v>
      </c>
      <c r="AS56" s="133">
        <f t="shared" si="9"/>
        <v>0</v>
      </c>
      <c r="AT56" s="103">
        <f t="shared" si="8"/>
        <v>0</v>
      </c>
      <c r="AU56" s="18"/>
    </row>
    <row r="57" spans="1:47" ht="20.100000000000001" hidden="1" customHeight="1" x14ac:dyDescent="0.2">
      <c r="A57" s="25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8"/>
      <c r="AU57" s="18"/>
    </row>
    <row r="58" spans="1:47" s="18" customFormat="1" ht="20.100000000000001" hidden="1" customHeight="1" x14ac:dyDescent="0.2">
      <c r="A58" s="25"/>
    </row>
    <row r="59" spans="1:47" ht="15" x14ac:dyDescent="0.25">
      <c r="A59" s="18"/>
      <c r="B59" s="18"/>
      <c r="C59" s="18"/>
      <c r="D59" s="18"/>
      <c r="E59" s="18"/>
      <c r="F59" s="91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</row>
    <row r="60" spans="1:47" ht="15" x14ac:dyDescent="0.25">
      <c r="A60" s="18"/>
      <c r="B60" s="18"/>
      <c r="C60" s="18"/>
      <c r="D60" s="18"/>
      <c r="E60" s="18"/>
      <c r="F60" s="91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</row>
    <row r="61" spans="1:47" ht="15" x14ac:dyDescent="0.25">
      <c r="A61" s="18"/>
      <c r="B61" s="18"/>
      <c r="C61" s="18"/>
      <c r="D61" s="18"/>
      <c r="E61" s="18"/>
      <c r="F61" s="91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</row>
  </sheetData>
  <sheetProtection algorithmName="SHA-512" hashValue="3VSbmOaOlRkkVQWExTO/qNou8VMoOQXxZ/yzpRHzCslSVXt+G5zCwAiWJG4o0JGqOcRso2sI6HhwgbKKNpANaA==" saltValue="ReEJHTRGciMX1XMDFPcRgA==" spinCount="100000" sheet="1" selectLockedCells="1"/>
  <phoneticPr fontId="6" type="noConversion"/>
  <dataValidations count="8">
    <dataValidation type="list" allowBlank="1" showInputMessage="1" showErrorMessage="1" sqref="F10:AS10" xr:uid="{00000000-0002-0000-0200-000000000000}">
      <formula1>"Yes, No"</formula1>
    </dataValidation>
    <dataValidation type="list" allowBlank="1" showInputMessage="1" showErrorMessage="1" sqref="F39:AS39" xr:uid="{00000000-0002-0000-0200-000001000000}">
      <formula1>"1-5,6-15,15+"</formula1>
    </dataValidation>
    <dataValidation type="decimal" allowBlank="1" showInputMessage="1" showErrorMessage="1" sqref="F22:AS35 F38:AS38" xr:uid="{00000000-0002-0000-0200-000002000000}">
      <formula1>0</formula1>
      <formula2>5000000000</formula2>
    </dataValidation>
    <dataValidation type="decimal" allowBlank="1" showInputMessage="1" showErrorMessage="1" sqref="F13:AS18 F8:AS9" xr:uid="{00000000-0002-0000-0200-000003000000}">
      <formula1>0</formula1>
      <formula2>1</formula2>
    </dataValidation>
    <dataValidation type="textLength" operator="lessThan" allowBlank="1" showInputMessage="1" showErrorMessage="1" sqref="F44:AS44 G49:AS49" xr:uid="{00000000-0002-0000-0200-000005000000}">
      <formula1>0</formula1>
    </dataValidation>
    <dataValidation type="list" allowBlank="1" showInputMessage="1" showErrorMessage="1" sqref="F11:AS11" xr:uid="{00000000-0002-0000-0200-000006000000}">
      <formula1>"Neurosurgeon, Neurologist, Radiologist"</formula1>
    </dataValidation>
    <dataValidation type="decimal" allowBlank="1" showInputMessage="1" showErrorMessage="1" sqref="F53:AS55" xr:uid="{10BA04E4-6392-4C87-A975-3054E89CE8D3}">
      <formula1>0</formula1>
      <formula2>10000000000</formula2>
    </dataValidation>
    <dataValidation type="decimal" allowBlank="1" showInputMessage="1" showErrorMessage="1" sqref="F45:AS47 F50:AS52" xr:uid="{27E737A1-A905-47C7-BDDF-D63E263F3E59}">
      <formula1>0</formula1>
      <formula2>5000000</formula2>
    </dataValidation>
  </dataValidations>
  <pageMargins left="0.7" right="0.7" top="0.75" bottom="0.75" header="0.3" footer="0.3"/>
  <pageSetup scale="24" firstPageNumber="2" fitToHeight="0" orientation="landscape" r:id="rId1"/>
  <colBreaks count="1" manualBreakCount="1">
    <brk id="25" max="1048575" man="1"/>
  </colBreaks>
  <ignoredErrors>
    <ignoredError sqref="G48:AS48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43"/>
  <sheetViews>
    <sheetView view="pageBreakPreview" zoomScale="80" zoomScaleNormal="100" zoomScaleSheetLayoutView="8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G8" sqref="G8"/>
    </sheetView>
  </sheetViews>
  <sheetFormatPr defaultColWidth="9.140625" defaultRowHeight="14.25" x14ac:dyDescent="0.2"/>
  <cols>
    <col min="1" max="1" width="6.140625" style="1" customWidth="1"/>
    <col min="2" max="2" width="4.140625" style="1" customWidth="1"/>
    <col min="3" max="3" width="67" style="1" customWidth="1"/>
    <col min="4" max="4" width="15.42578125" style="1" customWidth="1"/>
    <col min="5" max="5" width="7.7109375" style="1" bestFit="1" customWidth="1"/>
    <col min="6" max="45" width="15.42578125" style="1" customWidth="1"/>
    <col min="46" max="46" width="11.7109375" style="1" customWidth="1"/>
    <col min="47" max="16384" width="9.140625" style="1"/>
  </cols>
  <sheetData>
    <row r="1" spans="1:47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</row>
    <row r="2" spans="1:47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</row>
    <row r="3" spans="1:47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47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</row>
    <row r="5" spans="1:47" ht="15" x14ac:dyDescent="0.25">
      <c r="A5" s="21" t="s">
        <v>664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</row>
    <row r="6" spans="1:47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0.100000000000001" customHeight="1" thickBot="1" x14ac:dyDescent="0.3">
      <c r="A7" s="25"/>
      <c r="B7" s="32" t="s">
        <v>665</v>
      </c>
      <c r="C7" s="18"/>
      <c r="D7" s="18"/>
      <c r="E7" s="18"/>
      <c r="F7" s="169">
        <v>1</v>
      </c>
      <c r="G7" s="169">
        <v>2</v>
      </c>
      <c r="H7" s="169">
        <v>3</v>
      </c>
      <c r="I7" s="169">
        <v>4</v>
      </c>
      <c r="J7" s="169">
        <v>5</v>
      </c>
      <c r="K7" s="169">
        <v>6</v>
      </c>
      <c r="L7" s="169">
        <v>7</v>
      </c>
      <c r="M7" s="169">
        <v>8</v>
      </c>
      <c r="N7" s="169">
        <v>9</v>
      </c>
      <c r="O7" s="169">
        <v>10</v>
      </c>
      <c r="P7" s="169">
        <v>11</v>
      </c>
      <c r="Q7" s="169">
        <v>12</v>
      </c>
      <c r="R7" s="169">
        <v>13</v>
      </c>
      <c r="S7" s="169">
        <v>14</v>
      </c>
      <c r="T7" s="169">
        <v>15</v>
      </c>
      <c r="U7" s="169">
        <v>16</v>
      </c>
      <c r="V7" s="169">
        <v>17</v>
      </c>
      <c r="W7" s="169">
        <v>18</v>
      </c>
      <c r="X7" s="169">
        <v>19</v>
      </c>
      <c r="Y7" s="169">
        <v>20</v>
      </c>
      <c r="Z7" s="169">
        <v>21</v>
      </c>
      <c r="AA7" s="169">
        <v>22</v>
      </c>
      <c r="AB7" s="169">
        <v>23</v>
      </c>
      <c r="AC7" s="169">
        <v>24</v>
      </c>
      <c r="AD7" s="169">
        <v>25</v>
      </c>
      <c r="AE7" s="169">
        <v>26</v>
      </c>
      <c r="AF7" s="169">
        <v>27</v>
      </c>
      <c r="AG7" s="169">
        <v>28</v>
      </c>
      <c r="AH7" s="169">
        <v>29</v>
      </c>
      <c r="AI7" s="169">
        <v>30</v>
      </c>
      <c r="AJ7" s="169">
        <v>31</v>
      </c>
      <c r="AK7" s="169">
        <v>32</v>
      </c>
      <c r="AL7" s="169">
        <v>33</v>
      </c>
      <c r="AM7" s="169">
        <v>34</v>
      </c>
      <c r="AN7" s="169">
        <v>35</v>
      </c>
      <c r="AO7" s="169">
        <v>36</v>
      </c>
      <c r="AP7" s="169">
        <v>37</v>
      </c>
      <c r="AQ7" s="169">
        <v>38</v>
      </c>
      <c r="AR7" s="169">
        <v>39</v>
      </c>
      <c r="AS7" s="169">
        <v>40</v>
      </c>
      <c r="AT7" s="27" t="s">
        <v>19</v>
      </c>
      <c r="AU7" s="18"/>
    </row>
    <row r="8" spans="1:47" ht="20.100000000000001" customHeight="1" x14ac:dyDescent="0.25">
      <c r="A8" s="25">
        <v>38</v>
      </c>
      <c r="B8" s="18" t="s">
        <v>747</v>
      </c>
      <c r="C8" s="18"/>
      <c r="D8" s="18"/>
      <c r="E8" s="122"/>
      <c r="F8" s="58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9"/>
      <c r="AT8" s="21"/>
      <c r="AU8" s="18"/>
    </row>
    <row r="9" spans="1:47" ht="20.100000000000001" customHeight="1" x14ac:dyDescent="0.25">
      <c r="A9" s="25">
        <v>39</v>
      </c>
      <c r="B9" s="18" t="s">
        <v>675</v>
      </c>
      <c r="C9" s="18"/>
      <c r="D9" s="18"/>
      <c r="E9" s="122"/>
      <c r="F9" s="6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1"/>
      <c r="AT9" s="170">
        <f>SUM(F9:AS9)</f>
        <v>0</v>
      </c>
      <c r="AU9" s="18"/>
    </row>
    <row r="10" spans="1:47" ht="20.100000000000001" customHeight="1" thickBot="1" x14ac:dyDescent="0.3">
      <c r="A10" s="25">
        <v>40</v>
      </c>
      <c r="B10" s="18" t="s">
        <v>676</v>
      </c>
      <c r="C10" s="18"/>
      <c r="D10" s="18"/>
      <c r="E10" s="18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3"/>
      <c r="AT10" s="170">
        <f>SUM(F10:AS10)</f>
        <v>0</v>
      </c>
      <c r="AU10" s="18"/>
    </row>
    <row r="11" spans="1:47" ht="20.100000000000001" customHeight="1" thickBot="1" x14ac:dyDescent="0.25">
      <c r="A11" s="25">
        <v>41</v>
      </c>
      <c r="B11" s="18" t="s">
        <v>538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</row>
    <row r="12" spans="1:47" ht="20.25" customHeight="1" x14ac:dyDescent="0.2">
      <c r="A12" s="25"/>
      <c r="B12" s="18"/>
      <c r="C12" s="18" t="s">
        <v>749</v>
      </c>
      <c r="D12" s="18"/>
      <c r="E12" s="18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6"/>
      <c r="AT12" s="18"/>
      <c r="AU12" s="18"/>
    </row>
    <row r="13" spans="1:47" ht="20.100000000000001" customHeight="1" x14ac:dyDescent="0.2">
      <c r="A13" s="25"/>
      <c r="B13" s="18"/>
      <c r="C13" s="18" t="s">
        <v>750</v>
      </c>
      <c r="D13" s="18"/>
      <c r="E13" s="18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9"/>
      <c r="AT13" s="18"/>
      <c r="AU13" s="18"/>
    </row>
    <row r="14" spans="1:47" ht="20.100000000000001" customHeight="1" x14ac:dyDescent="0.2">
      <c r="A14" s="25"/>
      <c r="B14" s="18"/>
      <c r="C14" s="18" t="s">
        <v>667</v>
      </c>
      <c r="D14" s="18"/>
      <c r="E14" s="18"/>
      <c r="F14" s="67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9"/>
      <c r="AT14" s="18"/>
      <c r="AU14" s="18"/>
    </row>
    <row r="15" spans="1:47" ht="20.100000000000001" customHeight="1" x14ac:dyDescent="0.2">
      <c r="A15" s="25"/>
      <c r="B15" s="18"/>
      <c r="C15" s="18" t="s">
        <v>833</v>
      </c>
      <c r="D15" s="18"/>
      <c r="E15" s="18"/>
      <c r="F15" s="67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9"/>
      <c r="AT15" s="18"/>
      <c r="AU15" s="18"/>
    </row>
    <row r="16" spans="1:47" ht="20.100000000000001" customHeight="1" x14ac:dyDescent="0.2">
      <c r="A16" s="25"/>
      <c r="B16" s="18"/>
      <c r="C16" s="18" t="s">
        <v>834</v>
      </c>
      <c r="D16" s="18"/>
      <c r="E16" s="18"/>
      <c r="F16" s="67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9"/>
      <c r="AT16" s="18"/>
      <c r="AU16" s="18"/>
    </row>
    <row r="17" spans="1:47" ht="20.100000000000001" customHeight="1" x14ac:dyDescent="0.2">
      <c r="A17" s="25"/>
      <c r="B17" s="18"/>
      <c r="C17" s="18" t="s">
        <v>669</v>
      </c>
      <c r="D17" s="18"/>
      <c r="E17" s="18"/>
      <c r="F17" s="67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9"/>
      <c r="AT17" s="18"/>
      <c r="AU17" s="18"/>
    </row>
    <row r="18" spans="1:47" ht="20.100000000000001" customHeight="1" thickBot="1" x14ac:dyDescent="0.25">
      <c r="A18" s="25"/>
      <c r="B18" s="18"/>
      <c r="C18" s="18" t="s">
        <v>670</v>
      </c>
      <c r="D18" s="18"/>
      <c r="E18" s="18"/>
      <c r="F18" s="7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2"/>
      <c r="AT18" s="18"/>
      <c r="AU18" s="18"/>
    </row>
    <row r="19" spans="1:47" ht="20.100000000000001" customHeight="1" x14ac:dyDescent="0.25">
      <c r="A19" s="25"/>
      <c r="B19" s="18"/>
      <c r="C19" s="18" t="s">
        <v>674</v>
      </c>
      <c r="D19" s="18"/>
      <c r="E19" s="122"/>
      <c r="F19" s="46">
        <f>SUM(F12:F18)</f>
        <v>0</v>
      </c>
      <c r="G19" s="46">
        <f t="shared" ref="G19:AI19" si="0">SUM(G12:G18)</f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 t="shared" si="0"/>
        <v>0</v>
      </c>
      <c r="AA19" s="46">
        <f t="shared" si="0"/>
        <v>0</v>
      </c>
      <c r="AB19" s="46">
        <f t="shared" si="0"/>
        <v>0</v>
      </c>
      <c r="AC19" s="46">
        <f t="shared" si="0"/>
        <v>0</v>
      </c>
      <c r="AD19" s="46">
        <f t="shared" si="0"/>
        <v>0</v>
      </c>
      <c r="AE19" s="46">
        <f t="shared" si="0"/>
        <v>0</v>
      </c>
      <c r="AF19" s="46">
        <f t="shared" si="0"/>
        <v>0</v>
      </c>
      <c r="AG19" s="46">
        <f t="shared" si="0"/>
        <v>0</v>
      </c>
      <c r="AH19" s="46">
        <f t="shared" si="0"/>
        <v>0</v>
      </c>
      <c r="AI19" s="46">
        <f t="shared" si="0"/>
        <v>0</v>
      </c>
      <c r="AJ19" s="46">
        <f>SUM(AJ12:AJ18)</f>
        <v>0</v>
      </c>
      <c r="AK19" s="46">
        <f>SUM(AK12:AK18)</f>
        <v>0</v>
      </c>
      <c r="AL19" s="46">
        <f>SUM(AL12:AL18)</f>
        <v>0</v>
      </c>
      <c r="AM19" s="46">
        <f>SUM(AM12:AM18)</f>
        <v>0</v>
      </c>
      <c r="AN19" s="46">
        <f t="shared" ref="AN19:AS19" si="1">SUM(AN12:AN18)</f>
        <v>0</v>
      </c>
      <c r="AO19" s="46">
        <f t="shared" si="1"/>
        <v>0</v>
      </c>
      <c r="AP19" s="46">
        <f t="shared" si="1"/>
        <v>0</v>
      </c>
      <c r="AQ19" s="46">
        <f t="shared" si="1"/>
        <v>0</v>
      </c>
      <c r="AR19" s="46">
        <f t="shared" si="1"/>
        <v>0</v>
      </c>
      <c r="AS19" s="46">
        <f t="shared" si="1"/>
        <v>0</v>
      </c>
      <c r="AT19" s="18"/>
      <c r="AU19" s="18"/>
    </row>
    <row r="20" spans="1:47" ht="20.100000000000001" customHeight="1" x14ac:dyDescent="0.25">
      <c r="A20" s="25"/>
      <c r="B20" s="18"/>
      <c r="C20" s="18"/>
      <c r="D20" s="18"/>
      <c r="E20" s="1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18"/>
      <c r="AU20" s="18"/>
    </row>
    <row r="21" spans="1:47" ht="20.100000000000001" customHeight="1" thickBot="1" x14ac:dyDescent="0.3">
      <c r="A21" s="25">
        <v>42</v>
      </c>
      <c r="B21" s="18" t="s">
        <v>22</v>
      </c>
      <c r="C21" s="18"/>
      <c r="D21" s="18"/>
      <c r="E21" s="18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18"/>
      <c r="AU21" s="18"/>
    </row>
    <row r="22" spans="1:47" ht="20.100000000000001" customHeight="1" x14ac:dyDescent="0.25">
      <c r="A22" s="25"/>
      <c r="B22" s="18"/>
      <c r="C22" s="18" t="s">
        <v>753</v>
      </c>
      <c r="D22" s="18"/>
      <c r="E22" s="19" t="s">
        <v>51</v>
      </c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5"/>
      <c r="AT22" s="103">
        <f t="shared" ref="AT22:AT23" si="2">SUM(F22:AS22)</f>
        <v>0</v>
      </c>
      <c r="AU22" s="18"/>
    </row>
    <row r="23" spans="1:47" ht="20.100000000000001" customHeight="1" x14ac:dyDescent="0.25">
      <c r="A23" s="25"/>
      <c r="B23" s="18"/>
      <c r="C23" s="18" t="s">
        <v>754</v>
      </c>
      <c r="D23" s="18"/>
      <c r="E23" s="19"/>
      <c r="F23" s="126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27"/>
      <c r="AT23" s="103">
        <f t="shared" si="2"/>
        <v>0</v>
      </c>
      <c r="AU23" s="18"/>
    </row>
    <row r="24" spans="1:47" ht="20.100000000000001" customHeight="1" thickBot="1" x14ac:dyDescent="0.3">
      <c r="A24" s="25"/>
      <c r="B24" s="18"/>
      <c r="C24" s="18" t="s">
        <v>755</v>
      </c>
      <c r="D24" s="18"/>
      <c r="E24" s="19"/>
      <c r="F24" s="8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90"/>
      <c r="AT24" s="103">
        <f>SUM(F24:AS24)</f>
        <v>0</v>
      </c>
      <c r="AU24" s="18"/>
    </row>
    <row r="25" spans="1:47" ht="20.100000000000001" customHeight="1" thickBot="1" x14ac:dyDescent="0.3">
      <c r="A25" s="25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03"/>
      <c r="AU25" s="18"/>
    </row>
    <row r="26" spans="1:47" ht="20.100000000000001" customHeight="1" x14ac:dyDescent="0.25">
      <c r="A26" s="25">
        <v>43</v>
      </c>
      <c r="B26" s="18" t="s">
        <v>27</v>
      </c>
      <c r="C26" s="18"/>
      <c r="D26" s="18"/>
      <c r="E26" s="18"/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5"/>
      <c r="AT26" s="103">
        <f>SUM(F26:AS26)</f>
        <v>0</v>
      </c>
      <c r="AU26" s="18"/>
    </row>
    <row r="27" spans="1:47" ht="20.100000000000001" customHeight="1" x14ac:dyDescent="0.2">
      <c r="A27" s="25">
        <v>44</v>
      </c>
      <c r="B27" s="312" t="s">
        <v>890</v>
      </c>
      <c r="C27" s="312"/>
      <c r="D27" s="18"/>
      <c r="E27" s="122"/>
      <c r="F27" s="164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6"/>
      <c r="AT27" s="18"/>
      <c r="AU27" s="18"/>
    </row>
    <row r="28" spans="1:47" ht="20.100000000000001" customHeight="1" thickBot="1" x14ac:dyDescent="0.3">
      <c r="A28" s="25">
        <v>45</v>
      </c>
      <c r="B28" s="18" t="s">
        <v>752</v>
      </c>
      <c r="C28" s="18"/>
      <c r="D28" s="18"/>
      <c r="E28" s="19"/>
      <c r="F28" s="76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8"/>
      <c r="AT28" s="103"/>
      <c r="AU28" s="18"/>
    </row>
    <row r="29" spans="1:47" ht="20.100000000000001" customHeight="1" x14ac:dyDescent="0.2">
      <c r="A29" s="25"/>
      <c r="B29" s="18"/>
      <c r="C29" s="18"/>
      <c r="D29" s="18"/>
      <c r="E29" s="18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18"/>
      <c r="AU29" s="18"/>
    </row>
    <row r="30" spans="1:47" ht="20.100000000000001" customHeight="1" thickBot="1" x14ac:dyDescent="0.3">
      <c r="A30" s="25"/>
      <c r="B30" s="32" t="s">
        <v>666</v>
      </c>
      <c r="C30" s="18"/>
      <c r="D30" s="18"/>
      <c r="E30" s="18"/>
      <c r="F30" s="17">
        <v>1</v>
      </c>
      <c r="G30" s="17">
        <v>2</v>
      </c>
      <c r="H30" s="17">
        <v>3</v>
      </c>
      <c r="I30" s="17">
        <v>4</v>
      </c>
      <c r="J30" s="17">
        <v>5</v>
      </c>
      <c r="K30" s="17">
        <v>6</v>
      </c>
      <c r="L30" s="17">
        <v>7</v>
      </c>
      <c r="M30" s="17">
        <v>8</v>
      </c>
      <c r="N30" s="17">
        <v>9</v>
      </c>
      <c r="O30" s="17">
        <v>10</v>
      </c>
      <c r="P30" s="17">
        <v>11</v>
      </c>
      <c r="Q30" s="17">
        <v>12</v>
      </c>
      <c r="R30" s="17">
        <v>13</v>
      </c>
      <c r="S30" s="17">
        <v>14</v>
      </c>
      <c r="T30" s="17">
        <v>15</v>
      </c>
      <c r="U30" s="17">
        <v>16</v>
      </c>
      <c r="V30" s="17">
        <v>17</v>
      </c>
      <c r="W30" s="17">
        <v>18</v>
      </c>
      <c r="X30" s="17">
        <v>19</v>
      </c>
      <c r="Y30" s="17">
        <v>20</v>
      </c>
      <c r="Z30" s="17">
        <v>21</v>
      </c>
      <c r="AA30" s="17">
        <v>22</v>
      </c>
      <c r="AB30" s="17">
        <v>23</v>
      </c>
      <c r="AC30" s="17">
        <v>24</v>
      </c>
      <c r="AD30" s="17">
        <v>25</v>
      </c>
      <c r="AE30" s="17">
        <v>26</v>
      </c>
      <c r="AF30" s="17">
        <v>27</v>
      </c>
      <c r="AG30" s="17">
        <v>28</v>
      </c>
      <c r="AH30" s="17">
        <v>29</v>
      </c>
      <c r="AI30" s="17">
        <v>30</v>
      </c>
      <c r="AJ30" s="17">
        <v>31</v>
      </c>
      <c r="AK30" s="17">
        <v>32</v>
      </c>
      <c r="AL30" s="17">
        <v>33</v>
      </c>
      <c r="AM30" s="17">
        <v>34</v>
      </c>
      <c r="AN30" s="17">
        <v>35</v>
      </c>
      <c r="AO30" s="17">
        <v>36</v>
      </c>
      <c r="AP30" s="17">
        <v>37</v>
      </c>
      <c r="AQ30" s="17">
        <v>38</v>
      </c>
      <c r="AR30" s="17">
        <v>39</v>
      </c>
      <c r="AS30" s="17">
        <v>40</v>
      </c>
      <c r="AT30" s="18"/>
      <c r="AU30" s="18"/>
    </row>
    <row r="31" spans="1:47" ht="20.100000000000001" customHeight="1" x14ac:dyDescent="0.25">
      <c r="A31" s="25">
        <v>46</v>
      </c>
      <c r="B31" s="18" t="s">
        <v>48</v>
      </c>
      <c r="C31" s="18"/>
      <c r="D31" s="18"/>
      <c r="E31" s="18"/>
      <c r="F31" s="93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5"/>
      <c r="AT31" s="103">
        <f t="shared" ref="AT31:AT33" si="3">SUM(F31:AS31)</f>
        <v>0</v>
      </c>
      <c r="AU31" s="18"/>
    </row>
    <row r="32" spans="1:47" ht="20.100000000000001" customHeight="1" x14ac:dyDescent="0.25">
      <c r="A32" s="25">
        <v>47</v>
      </c>
      <c r="B32" s="18" t="s">
        <v>391</v>
      </c>
      <c r="C32" s="18"/>
      <c r="D32" s="18"/>
      <c r="E32" s="18"/>
      <c r="F32" s="7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3">
        <f t="shared" si="3"/>
        <v>0</v>
      </c>
      <c r="AU32" s="18"/>
    </row>
    <row r="33" spans="1:47" ht="20.100000000000001" customHeight="1" thickBot="1" x14ac:dyDescent="0.3">
      <c r="A33" s="25">
        <v>48</v>
      </c>
      <c r="B33" s="18" t="s">
        <v>58</v>
      </c>
      <c r="C33" s="18"/>
      <c r="D33" s="18"/>
      <c r="E33" s="18"/>
      <c r="F33" s="8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90"/>
      <c r="AT33" s="103">
        <f t="shared" si="3"/>
        <v>0</v>
      </c>
      <c r="AU33" s="18"/>
    </row>
    <row r="34" spans="1:47" ht="20.100000000000001" customHeight="1" x14ac:dyDescent="0.2">
      <c r="A34" s="25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</row>
    <row r="35" spans="1:47" ht="20.100000000000001" customHeight="1" x14ac:dyDescent="0.2">
      <c r="A35" s="2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s="18" customFormat="1" ht="20.100000000000001" customHeight="1" thickBot="1" x14ac:dyDescent="0.3">
      <c r="A36" s="25"/>
      <c r="B36" s="32" t="s">
        <v>673</v>
      </c>
      <c r="D36" s="21"/>
      <c r="E36" s="21"/>
    </row>
    <row r="37" spans="1:47" s="18" customFormat="1" ht="20.100000000000001" customHeight="1" x14ac:dyDescent="0.25">
      <c r="A37" s="25" t="s">
        <v>802</v>
      </c>
      <c r="B37" s="18" t="s">
        <v>878</v>
      </c>
      <c r="D37" s="21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5"/>
    </row>
    <row r="38" spans="1:47" s="18" customFormat="1" ht="20.100000000000001" customHeight="1" x14ac:dyDescent="0.25">
      <c r="A38" s="25" t="s">
        <v>803</v>
      </c>
      <c r="B38" s="18" t="s">
        <v>879</v>
      </c>
      <c r="D38" s="21"/>
      <c r="F38" s="9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8"/>
    </row>
    <row r="39" spans="1:47" s="18" customFormat="1" ht="20.100000000000001" customHeight="1" thickBot="1" x14ac:dyDescent="0.3">
      <c r="A39" s="25" t="s">
        <v>835</v>
      </c>
      <c r="B39" s="18" t="s">
        <v>880</v>
      </c>
      <c r="D39" s="21"/>
      <c r="E39" s="19" t="s">
        <v>51</v>
      </c>
      <c r="F39" s="8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90"/>
    </row>
    <row r="40" spans="1:47" s="18" customFormat="1" ht="20.100000000000001" customHeight="1" x14ac:dyDescent="0.25">
      <c r="A40" s="25"/>
      <c r="D40" s="21"/>
    </row>
    <row r="41" spans="1:47" ht="15" x14ac:dyDescent="0.25">
      <c r="A41" s="25"/>
      <c r="B41" s="18"/>
      <c r="C41" s="18"/>
      <c r="D41" s="18"/>
      <c r="E41" s="18"/>
      <c r="F41" s="91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</row>
    <row r="42" spans="1:47" ht="15" x14ac:dyDescent="0.25">
      <c r="A42" s="25"/>
      <c r="B42" s="18"/>
      <c r="C42" s="18"/>
      <c r="D42" s="18"/>
      <c r="E42" s="18"/>
      <c r="F42" s="91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</row>
    <row r="43" spans="1:47" ht="15" x14ac:dyDescent="0.25">
      <c r="A43" s="18"/>
      <c r="B43" s="18"/>
      <c r="C43" s="18"/>
      <c r="D43" s="18"/>
      <c r="E43" s="18"/>
      <c r="F43" s="91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</row>
  </sheetData>
  <sheetProtection algorithmName="SHA-512" hashValue="zJEFWCTOA2sS6g30WN9j9oE52e0WuQF1j3Oi5JeT9DzyGgkn32Wz2Ahsy5f6pNaAo2sGpJS066c7AuQIyi174A==" saltValue="1J2qkIYdmsFL/aqeeBO1XQ==" spinCount="100000" sheet="1" selectLockedCells="1"/>
  <dataValidations count="6">
    <dataValidation type="decimal" allowBlank="1" showInputMessage="1" showErrorMessage="1" sqref="F9:AS10 F12:AS18" xr:uid="{00000000-0002-0000-0300-000000000000}">
      <formula1>0</formula1>
      <formula2>1</formula2>
    </dataValidation>
    <dataValidation type="decimal" allowBlank="1" showInputMessage="1" showErrorMessage="1" sqref="F39:AS39 F22:AS25" xr:uid="{00000000-0002-0000-0300-000002000000}">
      <formula1>0</formula1>
      <formula2>5000000000</formula2>
    </dataValidation>
    <dataValidation type="list" allowBlank="1" showInputMessage="1" showErrorMessage="1" sqref="F37:AS38" xr:uid="{00000000-0002-0000-0300-000003000000}">
      <formula1>"Yes, No"</formula1>
    </dataValidation>
    <dataValidation type="list" allowBlank="1" showInputMessage="1" showErrorMessage="1" sqref="F8:AS8" xr:uid="{00000000-0002-0000-0300-000004000000}">
      <formula1>"Nurse Practitioner, Physician Assistant"</formula1>
    </dataValidation>
    <dataValidation type="whole" allowBlank="1" showInputMessage="1" showErrorMessage="1" sqref="F26:AS26 F31:AS33" xr:uid="{00000000-0002-0000-0300-000005000000}">
      <formula1>0</formula1>
      <formula2>500000000</formula2>
    </dataValidation>
    <dataValidation type="list" allowBlank="1" showInputMessage="1" showErrorMessage="1" sqref="F27:AS28" xr:uid="{00000000-0002-0000-0300-000006000000}">
      <formula1>"1-5,6-15,15+"</formula1>
    </dataValidation>
  </dataValidations>
  <pageMargins left="0.7" right="0.7" top="0.75" bottom="0.75" header="0.3" footer="0.3"/>
  <pageSetup scale="24" firstPageNumber="2" fitToHeight="0" orientation="landscape" r:id="rId1"/>
  <colBreaks count="1" manualBreakCount="1">
    <brk id="25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O28"/>
  <sheetViews>
    <sheetView view="pageBreakPreview" zoomScale="80" zoomScaleNormal="100" zoomScaleSheetLayoutView="80" workbookViewId="0">
      <selection activeCell="G12" sqref="G12"/>
    </sheetView>
  </sheetViews>
  <sheetFormatPr defaultColWidth="9.140625" defaultRowHeight="14.25" x14ac:dyDescent="0.2"/>
  <cols>
    <col min="1" max="1" width="3.7109375" style="1" customWidth="1"/>
    <col min="2" max="2" width="4.140625" style="1" customWidth="1"/>
    <col min="3" max="3" width="84.42578125" style="1" customWidth="1"/>
    <col min="4" max="9" width="12.7109375" style="1" customWidth="1"/>
    <col min="10" max="10" width="17.28515625" style="1" bestFit="1" customWidth="1"/>
    <col min="11" max="11" width="17.28515625" style="1" customWidth="1"/>
    <col min="12" max="13" width="12.7109375" style="1" customWidth="1"/>
    <col min="14" max="14" width="19.5703125" style="1" customWidth="1"/>
    <col min="15" max="15" width="9.28515625" style="1" bestFit="1" customWidth="1"/>
    <col min="16" max="16384" width="9.140625" style="1"/>
  </cols>
  <sheetData>
    <row r="1" spans="1:15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x14ac:dyDescent="0.25">
      <c r="A5" s="21" t="s">
        <v>62</v>
      </c>
      <c r="B5" s="18"/>
      <c r="C5" s="18"/>
      <c r="D5" s="332" t="s">
        <v>70</v>
      </c>
      <c r="E5" s="333"/>
      <c r="F5" s="333"/>
      <c r="G5" s="333"/>
      <c r="H5" s="333"/>
      <c r="I5" s="333"/>
      <c r="J5" s="333"/>
      <c r="K5" s="119"/>
      <c r="L5" s="332" t="s">
        <v>286</v>
      </c>
      <c r="M5" s="334"/>
      <c r="N5" s="18"/>
      <c r="O5" s="18"/>
    </row>
    <row r="6" spans="1:15" ht="15" x14ac:dyDescent="0.25">
      <c r="A6" s="21"/>
      <c r="B6" s="18"/>
      <c r="C6" s="18"/>
      <c r="D6" s="18"/>
      <c r="E6" s="18"/>
      <c r="F6" s="34"/>
      <c r="G6" s="34"/>
      <c r="H6" s="34"/>
      <c r="I6" s="34"/>
      <c r="J6" s="34"/>
      <c r="K6" s="34"/>
      <c r="L6" s="34"/>
      <c r="M6" s="34"/>
      <c r="N6" s="18"/>
      <c r="O6" s="18"/>
    </row>
    <row r="7" spans="1:15" x14ac:dyDescent="0.2">
      <c r="A7" s="18"/>
      <c r="B7" s="18"/>
      <c r="C7" s="18"/>
      <c r="D7" s="18"/>
      <c r="E7" s="18"/>
      <c r="F7" s="17"/>
      <c r="G7" s="17"/>
      <c r="H7" s="17" t="s">
        <v>65</v>
      </c>
      <c r="I7" s="17"/>
      <c r="J7" s="17" t="s">
        <v>556</v>
      </c>
      <c r="K7" s="17"/>
      <c r="L7" s="17"/>
      <c r="M7" s="17"/>
      <c r="N7" s="17"/>
      <c r="O7" s="18"/>
    </row>
    <row r="8" spans="1:15" x14ac:dyDescent="0.2">
      <c r="A8" s="18"/>
      <c r="B8" s="18"/>
      <c r="C8" s="18"/>
      <c r="D8" s="17"/>
      <c r="E8" s="17" t="s">
        <v>411</v>
      </c>
      <c r="F8" s="17" t="s">
        <v>63</v>
      </c>
      <c r="G8" s="17"/>
      <c r="H8" s="17" t="s">
        <v>66</v>
      </c>
      <c r="I8" s="17" t="s">
        <v>61</v>
      </c>
      <c r="J8" s="17" t="s">
        <v>557</v>
      </c>
      <c r="K8" s="17" t="s">
        <v>619</v>
      </c>
      <c r="L8" s="17" t="s">
        <v>68</v>
      </c>
      <c r="M8" s="17"/>
      <c r="N8" s="17"/>
      <c r="O8" s="18"/>
    </row>
    <row r="9" spans="1:15" ht="20.100000000000001" customHeight="1" thickBot="1" x14ac:dyDescent="0.3">
      <c r="A9" s="18"/>
      <c r="B9" s="32" t="s">
        <v>29</v>
      </c>
      <c r="C9" s="18"/>
      <c r="D9" s="17" t="s">
        <v>131</v>
      </c>
      <c r="E9" s="17" t="s">
        <v>130</v>
      </c>
      <c r="F9" s="17" t="s">
        <v>839</v>
      </c>
      <c r="G9" s="17" t="s">
        <v>64</v>
      </c>
      <c r="H9" s="17" t="s">
        <v>67</v>
      </c>
      <c r="I9" s="17" t="s">
        <v>71</v>
      </c>
      <c r="J9" s="17" t="s">
        <v>614</v>
      </c>
      <c r="K9" s="17" t="s">
        <v>620</v>
      </c>
      <c r="L9" s="17" t="s">
        <v>69</v>
      </c>
      <c r="M9" s="17" t="s">
        <v>61</v>
      </c>
      <c r="N9" s="27" t="s">
        <v>19</v>
      </c>
      <c r="O9" s="18"/>
    </row>
    <row r="10" spans="1:15" ht="20.100000000000001" customHeight="1" x14ac:dyDescent="0.25">
      <c r="A10" s="25">
        <v>50</v>
      </c>
      <c r="B10" s="18" t="s">
        <v>540</v>
      </c>
      <c r="C10" s="18"/>
      <c r="D10" s="58"/>
      <c r="E10" s="56"/>
      <c r="F10" s="56"/>
      <c r="G10" s="56"/>
      <c r="H10" s="56"/>
      <c r="I10" s="56"/>
      <c r="J10" s="56"/>
      <c r="K10" s="56"/>
      <c r="L10" s="56"/>
      <c r="M10" s="59"/>
      <c r="N10" s="35">
        <f>SUM(D10:M10)</f>
        <v>0</v>
      </c>
      <c r="O10" s="18"/>
    </row>
    <row r="11" spans="1:15" ht="20.100000000000001" customHeight="1" x14ac:dyDescent="0.25">
      <c r="A11" s="25">
        <v>51</v>
      </c>
      <c r="B11" s="18" t="s">
        <v>591</v>
      </c>
      <c r="C11" s="18"/>
      <c r="D11" s="60"/>
      <c r="E11" s="5"/>
      <c r="F11" s="5"/>
      <c r="G11" s="5"/>
      <c r="H11" s="5"/>
      <c r="I11" s="5"/>
      <c r="J11" s="5"/>
      <c r="K11" s="5"/>
      <c r="L11" s="5"/>
      <c r="M11" s="61"/>
      <c r="N11" s="35">
        <f>SUM(D11:M11)</f>
        <v>0</v>
      </c>
      <c r="O11" s="18"/>
    </row>
    <row r="12" spans="1:15" ht="20.100000000000001" customHeight="1" x14ac:dyDescent="0.25">
      <c r="A12" s="25">
        <v>52</v>
      </c>
      <c r="B12" s="18" t="s">
        <v>541</v>
      </c>
      <c r="C12" s="18"/>
      <c r="D12" s="60"/>
      <c r="E12" s="5"/>
      <c r="F12" s="5"/>
      <c r="G12" s="5"/>
      <c r="H12" s="5"/>
      <c r="I12" s="5"/>
      <c r="J12" s="5"/>
      <c r="K12" s="5"/>
      <c r="L12" s="5"/>
      <c r="M12" s="61"/>
      <c r="N12" s="35">
        <f>SUM(D12:M12)</f>
        <v>0</v>
      </c>
      <c r="O12" s="18"/>
    </row>
    <row r="13" spans="1:15" ht="20.100000000000001" customHeight="1" x14ac:dyDescent="0.25">
      <c r="A13" s="25">
        <v>53</v>
      </c>
      <c r="B13" s="18" t="s">
        <v>73</v>
      </c>
      <c r="C13" s="18"/>
      <c r="D13" s="96"/>
      <c r="E13" s="97"/>
      <c r="F13" s="97"/>
      <c r="G13" s="97"/>
      <c r="H13" s="97"/>
      <c r="I13" s="97"/>
      <c r="J13" s="97"/>
      <c r="K13" s="97"/>
      <c r="L13" s="97"/>
      <c r="M13" s="98"/>
      <c r="N13" s="36">
        <f>SUM(D13:M13)</f>
        <v>0</v>
      </c>
      <c r="O13" s="18"/>
    </row>
    <row r="14" spans="1:15" ht="20.100000000000001" customHeight="1" thickBot="1" x14ac:dyDescent="0.3">
      <c r="A14" s="25">
        <v>54</v>
      </c>
      <c r="B14" s="18" t="s">
        <v>72</v>
      </c>
      <c r="C14" s="18"/>
      <c r="D14" s="99"/>
      <c r="E14" s="100"/>
      <c r="F14" s="100"/>
      <c r="G14" s="100"/>
      <c r="H14" s="100"/>
      <c r="I14" s="100"/>
      <c r="J14" s="100"/>
      <c r="K14" s="100"/>
      <c r="L14" s="100"/>
      <c r="M14" s="101"/>
      <c r="N14" s="36">
        <f>SUM(D14:M14)</f>
        <v>0</v>
      </c>
      <c r="O14" s="18"/>
    </row>
    <row r="15" spans="1:15" ht="20.100000000000001" customHeight="1" x14ac:dyDescent="0.2">
      <c r="A15" s="25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20.100000000000001" customHeight="1" x14ac:dyDescent="0.2">
      <c r="A16" s="25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20.100000000000001" customHeight="1" x14ac:dyDescent="0.2">
      <c r="A17" s="25"/>
      <c r="B17" s="18"/>
      <c r="C17" s="18"/>
      <c r="D17" s="18"/>
      <c r="E17" s="18"/>
      <c r="F17" s="17"/>
      <c r="G17" s="17"/>
      <c r="H17" s="17" t="s">
        <v>65</v>
      </c>
      <c r="I17" s="17"/>
      <c r="J17" s="17" t="s">
        <v>556</v>
      </c>
      <c r="K17" s="18"/>
      <c r="L17" s="17"/>
      <c r="M17" s="17"/>
      <c r="N17" s="17"/>
      <c r="O17" s="18"/>
    </row>
    <row r="18" spans="1:15" ht="20.100000000000001" customHeight="1" x14ac:dyDescent="0.2">
      <c r="A18" s="25"/>
      <c r="B18" s="18"/>
      <c r="C18" s="18"/>
      <c r="D18" s="17"/>
      <c r="E18" s="17" t="s">
        <v>411</v>
      </c>
      <c r="F18" s="17" t="s">
        <v>63</v>
      </c>
      <c r="G18" s="17"/>
      <c r="H18" s="17" t="s">
        <v>66</v>
      </c>
      <c r="I18" s="17" t="s">
        <v>61</v>
      </c>
      <c r="J18" s="17" t="s">
        <v>557</v>
      </c>
      <c r="K18" s="17" t="s">
        <v>619</v>
      </c>
      <c r="L18" s="17" t="s">
        <v>68</v>
      </c>
      <c r="M18" s="17"/>
      <c r="N18" s="17"/>
      <c r="O18" s="18"/>
    </row>
    <row r="19" spans="1:15" ht="20.100000000000001" customHeight="1" thickBot="1" x14ac:dyDescent="0.3">
      <c r="A19" s="25"/>
      <c r="B19" s="32" t="s">
        <v>25</v>
      </c>
      <c r="C19" s="18"/>
      <c r="D19" s="17" t="s">
        <v>131</v>
      </c>
      <c r="E19" s="17" t="s">
        <v>130</v>
      </c>
      <c r="F19" s="17" t="s">
        <v>839</v>
      </c>
      <c r="G19" s="17" t="s">
        <v>64</v>
      </c>
      <c r="H19" s="17" t="s">
        <v>67</v>
      </c>
      <c r="I19" s="17" t="s">
        <v>71</v>
      </c>
      <c r="J19" s="17" t="s">
        <v>614</v>
      </c>
      <c r="K19" s="17" t="s">
        <v>620</v>
      </c>
      <c r="L19" s="17" t="s">
        <v>69</v>
      </c>
      <c r="M19" s="17" t="s">
        <v>61</v>
      </c>
      <c r="N19" s="27" t="s">
        <v>19</v>
      </c>
      <c r="O19" s="18"/>
    </row>
    <row r="20" spans="1:15" ht="20.100000000000001" customHeight="1" x14ac:dyDescent="0.25">
      <c r="A20" s="25">
        <v>55</v>
      </c>
      <c r="B20" s="18" t="s">
        <v>74</v>
      </c>
      <c r="C20" s="18"/>
      <c r="D20" s="93"/>
      <c r="E20" s="94"/>
      <c r="F20" s="94"/>
      <c r="G20" s="94"/>
      <c r="H20" s="94"/>
      <c r="I20" s="94"/>
      <c r="J20" s="94"/>
      <c r="K20" s="94"/>
      <c r="L20" s="94"/>
      <c r="M20" s="95"/>
      <c r="N20" s="36">
        <f t="shared" ref="N20:N22" si="0">SUM(D20:M20)</f>
        <v>0</v>
      </c>
      <c r="O20" s="18"/>
    </row>
    <row r="21" spans="1:15" ht="20.100000000000001" customHeight="1" x14ac:dyDescent="0.25">
      <c r="A21" s="25">
        <v>56</v>
      </c>
      <c r="B21" s="18" t="s">
        <v>57</v>
      </c>
      <c r="C21" s="18"/>
      <c r="D21" s="77"/>
      <c r="E21" s="108"/>
      <c r="F21" s="108"/>
      <c r="G21" s="108"/>
      <c r="H21" s="108"/>
      <c r="I21" s="108"/>
      <c r="J21" s="108"/>
      <c r="K21" s="108"/>
      <c r="L21" s="108"/>
      <c r="M21" s="109"/>
      <c r="N21" s="36">
        <f t="shared" si="0"/>
        <v>0</v>
      </c>
      <c r="O21" s="18"/>
    </row>
    <row r="22" spans="1:15" ht="20.100000000000001" customHeight="1" thickBot="1" x14ac:dyDescent="0.3">
      <c r="A22" s="25">
        <v>57</v>
      </c>
      <c r="B22" s="18" t="s">
        <v>58</v>
      </c>
      <c r="C22" s="18"/>
      <c r="D22" s="89"/>
      <c r="E22" s="79"/>
      <c r="F22" s="79"/>
      <c r="G22" s="79"/>
      <c r="H22" s="79"/>
      <c r="I22" s="79"/>
      <c r="J22" s="79"/>
      <c r="K22" s="79"/>
      <c r="L22" s="79"/>
      <c r="M22" s="90"/>
      <c r="N22" s="36">
        <f t="shared" si="0"/>
        <v>0</v>
      </c>
      <c r="O22" s="18"/>
    </row>
    <row r="23" spans="1:15" ht="12.75" customHeight="1" x14ac:dyDescent="0.25">
      <c r="A23" s="25"/>
      <c r="B23" s="18"/>
      <c r="C23" s="18"/>
      <c r="D23" s="18"/>
      <c r="E23" s="156"/>
      <c r="F23" s="18"/>
      <c r="G23" s="156"/>
      <c r="H23" s="156"/>
      <c r="I23" s="156"/>
      <c r="J23" s="156"/>
      <c r="K23" s="156"/>
      <c r="L23" s="156"/>
      <c r="M23" s="156"/>
      <c r="N23" s="159"/>
      <c r="O23" s="18"/>
    </row>
    <row r="24" spans="1:15" ht="20.100000000000001" customHeight="1" x14ac:dyDescent="0.25">
      <c r="A24" s="25"/>
      <c r="B24" s="160" t="s">
        <v>838</v>
      </c>
      <c r="C24" s="18"/>
      <c r="D24" s="18"/>
      <c r="E24" s="156"/>
      <c r="F24" s="18"/>
      <c r="G24" s="156"/>
      <c r="H24" s="156"/>
      <c r="I24" s="156"/>
      <c r="J24" s="156"/>
      <c r="K24" s="156"/>
      <c r="L24" s="156"/>
      <c r="M24" s="156"/>
      <c r="N24" s="159"/>
      <c r="O24" s="18"/>
    </row>
    <row r="25" spans="1:15" ht="12" customHeight="1" x14ac:dyDescent="0.2">
      <c r="A25" s="18"/>
      <c r="B25" s="123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20.100000000000001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20.100000000000001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ht="20.100000000000001" customHeight="1" x14ac:dyDescent="0.2"/>
  </sheetData>
  <sheetProtection algorithmName="SHA-512" hashValue="y/fsprXUzIvDaZEvBE8GIwuIZiHzUqgxrioe0fpEoLyuyqqvwICz0hcCNRmXRT9oJpMCOM3nyEPZox4QDC88dA==" saltValue="0iy2Ukzsq7hZQkupMktCyQ==" spinCount="100000" sheet="1" selectLockedCells="1"/>
  <mergeCells count="2">
    <mergeCell ref="D5:J5"/>
    <mergeCell ref="L5:M5"/>
  </mergeCells>
  <phoneticPr fontId="6" type="noConversion"/>
  <dataValidations count="1">
    <dataValidation type="decimal" allowBlank="1" showInputMessage="1" showErrorMessage="1" sqref="D10:M14 F20:F22 G20:M24 E20:E24 D20:D22" xr:uid="{00000000-0002-0000-0400-000000000000}">
      <formula1>0</formula1>
      <formula2>50000000</formula2>
    </dataValidation>
  </dataValidations>
  <pageMargins left="0.7" right="0.7" top="0.75" bottom="0.75" header="0.3" footer="0.3"/>
  <pageSetup scale="44" fitToHeight="0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43"/>
  <sheetViews>
    <sheetView view="pageBreakPreview" zoomScale="80" zoomScaleNormal="100" zoomScaleSheetLayoutView="80" workbookViewId="0">
      <selection activeCell="D10" sqref="D10"/>
    </sheetView>
  </sheetViews>
  <sheetFormatPr defaultColWidth="9.140625" defaultRowHeight="14.25" x14ac:dyDescent="0.2"/>
  <cols>
    <col min="1" max="1" width="6" style="1" customWidth="1"/>
    <col min="2" max="2" width="78.140625" style="1" customWidth="1"/>
    <col min="3" max="3" width="14.42578125" style="1" customWidth="1"/>
    <col min="4" max="4" width="21.5703125" style="1" customWidth="1"/>
    <col min="5" max="16384" width="9.140625" style="1"/>
  </cols>
  <sheetData>
    <row r="1" spans="1:5" ht="15" x14ac:dyDescent="0.25">
      <c r="A1" s="21" t="s">
        <v>891</v>
      </c>
      <c r="B1" s="18"/>
      <c r="C1" s="18"/>
      <c r="D1" s="18"/>
      <c r="E1" s="18"/>
    </row>
    <row r="2" spans="1:5" ht="15" x14ac:dyDescent="0.25">
      <c r="A2" s="21" t="s">
        <v>0</v>
      </c>
      <c r="B2" s="18"/>
      <c r="C2" s="18"/>
      <c r="D2" s="18"/>
      <c r="E2" s="18"/>
    </row>
    <row r="3" spans="1:5" ht="15" x14ac:dyDescent="0.25">
      <c r="A3" s="21" t="s">
        <v>892</v>
      </c>
      <c r="B3" s="18"/>
      <c r="C3" s="18"/>
      <c r="D3" s="18"/>
      <c r="E3" s="18"/>
    </row>
    <row r="4" spans="1:5" x14ac:dyDescent="0.2">
      <c r="A4" s="18"/>
      <c r="B4" s="18"/>
      <c r="C4" s="18"/>
      <c r="D4" s="18"/>
      <c r="E4" s="18"/>
    </row>
    <row r="5" spans="1:5" ht="15" x14ac:dyDescent="0.25">
      <c r="A5" s="21" t="s">
        <v>85</v>
      </c>
      <c r="B5" s="18"/>
      <c r="C5" s="18"/>
      <c r="D5" s="18"/>
      <c r="E5" s="18"/>
    </row>
    <row r="6" spans="1:5" ht="15" x14ac:dyDescent="0.25">
      <c r="A6" s="21"/>
      <c r="B6" s="18"/>
      <c r="C6" s="18"/>
      <c r="D6" s="18"/>
      <c r="E6" s="18"/>
    </row>
    <row r="7" spans="1:5" x14ac:dyDescent="0.2">
      <c r="A7" s="37" t="s">
        <v>551</v>
      </c>
      <c r="B7" s="18"/>
      <c r="C7" s="18"/>
      <c r="D7" s="18"/>
      <c r="E7" s="18"/>
    </row>
    <row r="8" spans="1:5" ht="15" x14ac:dyDescent="0.25">
      <c r="A8" s="18"/>
      <c r="B8" s="18"/>
      <c r="C8" s="18"/>
      <c r="D8" s="16" t="s">
        <v>147</v>
      </c>
      <c r="E8" s="18"/>
    </row>
    <row r="9" spans="1:5" ht="15" thickBot="1" x14ac:dyDescent="0.25">
      <c r="A9" s="25">
        <v>58</v>
      </c>
      <c r="B9" s="335" t="s">
        <v>542</v>
      </c>
      <c r="C9" s="18"/>
      <c r="D9" s="18"/>
      <c r="E9" s="18"/>
    </row>
    <row r="10" spans="1:5" ht="15" thickBot="1" x14ac:dyDescent="0.25">
      <c r="A10" s="25"/>
      <c r="B10" s="335"/>
      <c r="C10" s="18"/>
      <c r="D10" s="115"/>
      <c r="E10" s="18"/>
    </row>
    <row r="11" spans="1:5" ht="15" thickBot="1" x14ac:dyDescent="0.25">
      <c r="A11" s="25"/>
      <c r="B11" s="18"/>
      <c r="C11" s="18"/>
      <c r="D11" s="18"/>
      <c r="E11" s="18"/>
    </row>
    <row r="12" spans="1:5" ht="15" thickBot="1" x14ac:dyDescent="0.25">
      <c r="A12" s="25">
        <v>59</v>
      </c>
      <c r="B12" s="18" t="s">
        <v>543</v>
      </c>
      <c r="C12" s="18"/>
      <c r="D12" s="40"/>
      <c r="E12" s="18"/>
    </row>
    <row r="13" spans="1:5" ht="15" thickBot="1" x14ac:dyDescent="0.25">
      <c r="A13" s="25"/>
      <c r="B13" s="18"/>
      <c r="C13" s="18"/>
      <c r="D13" s="18"/>
      <c r="E13" s="18"/>
    </row>
    <row r="14" spans="1:5" ht="15" thickBot="1" x14ac:dyDescent="0.25">
      <c r="A14" s="25">
        <v>60</v>
      </c>
      <c r="B14" s="18" t="s">
        <v>544</v>
      </c>
      <c r="C14" s="18"/>
      <c r="D14" s="113"/>
      <c r="E14" s="18"/>
    </row>
    <row r="15" spans="1:5" ht="15" thickBot="1" x14ac:dyDescent="0.25">
      <c r="A15" s="25"/>
      <c r="B15" s="18"/>
      <c r="C15" s="18"/>
      <c r="D15" s="18"/>
      <c r="E15" s="18"/>
    </row>
    <row r="16" spans="1:5" ht="15" thickBot="1" x14ac:dyDescent="0.25">
      <c r="A16" s="25" t="s">
        <v>804</v>
      </c>
      <c r="B16" s="18" t="s">
        <v>545</v>
      </c>
      <c r="C16" s="18"/>
      <c r="D16" s="40"/>
      <c r="E16" s="18"/>
    </row>
    <row r="17" spans="1:5" ht="15" thickBot="1" x14ac:dyDescent="0.25">
      <c r="A17" s="25" t="s">
        <v>805</v>
      </c>
      <c r="B17" s="18" t="s">
        <v>83</v>
      </c>
      <c r="C17" s="18"/>
      <c r="D17" s="102"/>
      <c r="E17" s="18"/>
    </row>
    <row r="18" spans="1:5" ht="15" thickBot="1" x14ac:dyDescent="0.25">
      <c r="A18" s="25" t="s">
        <v>806</v>
      </c>
      <c r="B18" s="18" t="s">
        <v>889</v>
      </c>
      <c r="C18" s="18"/>
      <c r="D18" s="17"/>
      <c r="E18" s="18"/>
    </row>
    <row r="19" spans="1:5" ht="15" thickBot="1" x14ac:dyDescent="0.25">
      <c r="A19" s="25"/>
      <c r="B19" s="116" t="s">
        <v>86</v>
      </c>
      <c r="C19" s="38"/>
      <c r="D19" s="40"/>
      <c r="E19" s="18"/>
    </row>
    <row r="20" spans="1:5" ht="15" thickBot="1" x14ac:dyDescent="0.25">
      <c r="A20" s="25"/>
      <c r="B20" s="116" t="s">
        <v>87</v>
      </c>
      <c r="C20" s="38"/>
      <c r="D20" s="40"/>
      <c r="E20" s="18"/>
    </row>
    <row r="21" spans="1:5" ht="15" thickBot="1" x14ac:dyDescent="0.25">
      <c r="A21" s="25"/>
      <c r="B21" s="116" t="s">
        <v>89</v>
      </c>
      <c r="C21" s="38"/>
      <c r="D21" s="40"/>
      <c r="E21" s="18"/>
    </row>
    <row r="22" spans="1:5" ht="15" thickBot="1" x14ac:dyDescent="0.25">
      <c r="A22" s="151"/>
      <c r="B22" s="116" t="s">
        <v>88</v>
      </c>
      <c r="C22" s="38"/>
      <c r="D22" s="40"/>
      <c r="E22" s="18"/>
    </row>
    <row r="23" spans="1:5" ht="15" thickBot="1" x14ac:dyDescent="0.25">
      <c r="A23" s="25"/>
      <c r="B23" s="116" t="s">
        <v>91</v>
      </c>
      <c r="C23" s="38"/>
      <c r="D23" s="40"/>
      <c r="E23" s="18"/>
    </row>
    <row r="24" spans="1:5" ht="15" thickBot="1" x14ac:dyDescent="0.25">
      <c r="A24" s="25"/>
      <c r="B24" s="116" t="s">
        <v>90</v>
      </c>
      <c r="C24" s="38"/>
      <c r="D24" s="40"/>
      <c r="E24" s="18"/>
    </row>
    <row r="25" spans="1:5" ht="15" thickBot="1" x14ac:dyDescent="0.25">
      <c r="A25" s="25"/>
      <c r="B25" s="116" t="s">
        <v>92</v>
      </c>
      <c r="C25" s="38"/>
      <c r="D25" s="40"/>
      <c r="E25" s="18"/>
    </row>
    <row r="26" spans="1:5" x14ac:dyDescent="0.2">
      <c r="A26" s="25"/>
      <c r="B26" s="18"/>
      <c r="C26" s="18"/>
      <c r="D26" s="18"/>
      <c r="E26" s="18"/>
    </row>
    <row r="27" spans="1:5" ht="15" thickBot="1" x14ac:dyDescent="0.25">
      <c r="A27" s="25">
        <v>62</v>
      </c>
      <c r="B27" s="335" t="s">
        <v>546</v>
      </c>
      <c r="C27" s="18"/>
      <c r="D27" s="18"/>
      <c r="E27" s="18"/>
    </row>
    <row r="28" spans="1:5" ht="15" thickBot="1" x14ac:dyDescent="0.25">
      <c r="A28" s="25"/>
      <c r="B28" s="335"/>
      <c r="C28" s="18"/>
      <c r="D28" s="40"/>
      <c r="E28" s="18"/>
    </row>
    <row r="29" spans="1:5" ht="15" thickBot="1" x14ac:dyDescent="0.25">
      <c r="A29" s="25"/>
      <c r="B29" s="18"/>
      <c r="C29" s="18"/>
      <c r="D29" s="18"/>
      <c r="E29" s="18"/>
    </row>
    <row r="30" spans="1:5" ht="15" thickBot="1" x14ac:dyDescent="0.25">
      <c r="A30" s="25">
        <v>63</v>
      </c>
      <c r="B30" s="18" t="s">
        <v>547</v>
      </c>
      <c r="C30" s="18"/>
      <c r="D30" s="40"/>
      <c r="E30" s="18"/>
    </row>
    <row r="31" spans="1:5" x14ac:dyDescent="0.2">
      <c r="A31" s="25"/>
      <c r="B31" s="18"/>
      <c r="C31" s="18"/>
      <c r="D31" s="18"/>
      <c r="E31" s="18"/>
    </row>
    <row r="32" spans="1:5" ht="15" thickBot="1" x14ac:dyDescent="0.25">
      <c r="A32" s="25">
        <v>64</v>
      </c>
      <c r="B32" s="335" t="s">
        <v>548</v>
      </c>
      <c r="C32" s="18"/>
      <c r="D32" s="18"/>
      <c r="E32" s="18"/>
    </row>
    <row r="33" spans="1:5" ht="15" thickBot="1" x14ac:dyDescent="0.25">
      <c r="A33" s="25"/>
      <c r="B33" s="335"/>
      <c r="C33" s="18"/>
      <c r="D33" s="40"/>
      <c r="E33" s="18"/>
    </row>
    <row r="34" spans="1:5" ht="15" thickBot="1" x14ac:dyDescent="0.25">
      <c r="A34" s="25"/>
      <c r="B34" s="18"/>
      <c r="C34" s="18"/>
      <c r="D34" s="18"/>
      <c r="E34" s="18"/>
    </row>
    <row r="35" spans="1:5" ht="15" thickBot="1" x14ac:dyDescent="0.25">
      <c r="A35" s="25" t="s">
        <v>807</v>
      </c>
      <c r="B35" s="18" t="s">
        <v>549</v>
      </c>
      <c r="C35" s="18"/>
      <c r="D35" s="40"/>
      <c r="E35" s="18"/>
    </row>
    <row r="36" spans="1:5" ht="15" thickBot="1" x14ac:dyDescent="0.25">
      <c r="A36" s="25" t="s">
        <v>808</v>
      </c>
      <c r="B36" s="18" t="s">
        <v>84</v>
      </c>
      <c r="C36" s="18"/>
      <c r="D36" s="84"/>
      <c r="E36" s="18"/>
    </row>
    <row r="37" spans="1:5" ht="15" thickBot="1" x14ac:dyDescent="0.25">
      <c r="A37" s="25"/>
      <c r="B37" s="18"/>
      <c r="C37" s="18"/>
      <c r="D37" s="18"/>
      <c r="E37" s="18"/>
    </row>
    <row r="38" spans="1:5" ht="15" thickBot="1" x14ac:dyDescent="0.25">
      <c r="A38" s="25">
        <v>66</v>
      </c>
      <c r="B38" s="18" t="s">
        <v>550</v>
      </c>
      <c r="C38" s="18"/>
      <c r="D38" s="40"/>
      <c r="E38" s="18"/>
    </row>
    <row r="39" spans="1:5" ht="15" thickBot="1" x14ac:dyDescent="0.25">
      <c r="A39" s="25"/>
      <c r="B39" s="18"/>
      <c r="C39" s="18"/>
      <c r="D39" s="18"/>
      <c r="E39" s="18"/>
    </row>
    <row r="40" spans="1:5" ht="15" thickBot="1" x14ac:dyDescent="0.25">
      <c r="A40" s="25">
        <v>67</v>
      </c>
      <c r="B40" s="18" t="s">
        <v>626</v>
      </c>
      <c r="C40" s="18"/>
      <c r="D40" s="40"/>
      <c r="E40" s="18" t="s">
        <v>627</v>
      </c>
    </row>
    <row r="41" spans="1:5" ht="15" thickBot="1" x14ac:dyDescent="0.25">
      <c r="A41" s="25"/>
      <c r="B41" s="18"/>
      <c r="C41" s="18"/>
      <c r="D41" s="18"/>
      <c r="E41" s="18"/>
    </row>
    <row r="42" spans="1:5" ht="15" thickBot="1" x14ac:dyDescent="0.25">
      <c r="A42" s="25">
        <v>68</v>
      </c>
      <c r="B42" s="18" t="s">
        <v>646</v>
      </c>
      <c r="C42" s="18"/>
      <c r="D42" s="40"/>
      <c r="E42" s="18" t="s">
        <v>627</v>
      </c>
    </row>
    <row r="43" spans="1:5" x14ac:dyDescent="0.2">
      <c r="A43" s="107"/>
      <c r="B43" s="18"/>
      <c r="C43" s="18"/>
      <c r="D43" s="18"/>
      <c r="E43" s="18"/>
    </row>
  </sheetData>
  <sheetProtection algorithmName="SHA-512" hashValue="orpGJfUq716rKfUnGarvF72nnXc9dNMu5TvdKKJLI2NOMGU1GQt1LvF72ODzb4VyNsjCAxgp+Sn/bRWQXYiMjw==" saltValue="TOVG/SqJ3DxArqfio0fXzw==" spinCount="100000" sheet="1" selectLockedCells="1"/>
  <mergeCells count="3">
    <mergeCell ref="B9:B10"/>
    <mergeCell ref="B27:B28"/>
    <mergeCell ref="B32:B33"/>
  </mergeCells>
  <phoneticPr fontId="6" type="noConversion"/>
  <dataValidations count="4">
    <dataValidation type="decimal" allowBlank="1" showInputMessage="1" showErrorMessage="1" sqref="D36 D40 D42" xr:uid="{00000000-0002-0000-0500-000000000000}">
      <formula1>0</formula1>
      <formula2>56</formula2>
    </dataValidation>
    <dataValidation type="decimal" allowBlank="1" showInputMessage="1" showErrorMessage="1" sqref="D17" xr:uid="{00000000-0002-0000-0500-000001000000}">
      <formula1>0</formula1>
      <formula2>50000000</formula2>
    </dataValidation>
    <dataValidation type="list" allowBlank="1" showInputMessage="1" showErrorMessage="1" sqref="D16 D12 D19:D25 D28 D30 D35 D33 D38" xr:uid="{00000000-0002-0000-0500-000002000000}">
      <formula1>"Yes,No"</formula1>
    </dataValidation>
    <dataValidation type="list" allowBlank="1" showInputMessage="1" showErrorMessage="1" sqref="D10" xr:uid="{00000000-0002-0000-0500-000003000000}">
      <formula1>"Administrator/CEO, Office Manager"</formula1>
    </dataValidation>
  </dataValidations>
  <pageMargins left="0.7" right="0.7" top="0.75" bottom="0.75" header="0.3" footer="0.3"/>
  <pageSetup scale="78" orientation="landscape" verticalDpi="464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I55"/>
  <sheetViews>
    <sheetView view="pageBreakPreview" zoomScale="80" zoomScaleNormal="100" zoomScaleSheetLayoutView="80" workbookViewId="0">
      <selection activeCell="E9" sqref="E9"/>
    </sheetView>
  </sheetViews>
  <sheetFormatPr defaultColWidth="9.140625" defaultRowHeight="14.25" x14ac:dyDescent="0.2"/>
  <cols>
    <col min="1" max="2" width="4.7109375" style="1" customWidth="1"/>
    <col min="3" max="3" width="68.140625" style="1" customWidth="1"/>
    <col min="4" max="4" width="5.7109375" style="1" customWidth="1"/>
    <col min="5" max="6" width="17" style="1" customWidth="1"/>
    <col min="7" max="7" width="4.42578125" style="1" customWidth="1"/>
    <col min="8" max="8" width="15.7109375" style="1" customWidth="1"/>
    <col min="9" max="9" width="14.7109375" style="1" bestFit="1" customWidth="1"/>
    <col min="10" max="16384" width="9.140625" style="1"/>
  </cols>
  <sheetData>
    <row r="1" spans="1:9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</row>
    <row r="2" spans="1:9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</row>
    <row r="3" spans="1:9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</row>
    <row r="4" spans="1:9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x14ac:dyDescent="0.25">
      <c r="A5" s="21" t="s">
        <v>882</v>
      </c>
      <c r="B5" s="18"/>
      <c r="C5" s="18"/>
      <c r="D5" s="18"/>
      <c r="E5" s="18"/>
      <c r="F5" s="18"/>
      <c r="G5" s="18"/>
      <c r="H5" s="18"/>
      <c r="I5" s="18"/>
    </row>
    <row r="6" spans="1:9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x14ac:dyDescent="0.25">
      <c r="A7" s="25" t="s">
        <v>114</v>
      </c>
      <c r="B7" s="18" t="s">
        <v>111</v>
      </c>
      <c r="C7" s="18"/>
      <c r="D7" s="18"/>
      <c r="E7" s="29" t="s">
        <v>53</v>
      </c>
      <c r="F7" s="16"/>
      <c r="G7" s="18"/>
      <c r="H7" s="18"/>
      <c r="I7" s="18"/>
    </row>
    <row r="8" spans="1:9" ht="15" thickBot="1" x14ac:dyDescent="0.25">
      <c r="A8" s="25"/>
      <c r="B8" s="18"/>
      <c r="C8" s="18"/>
      <c r="D8" s="18"/>
      <c r="E8" s="17"/>
      <c r="F8" s="17"/>
      <c r="G8" s="18"/>
      <c r="H8" s="18"/>
      <c r="I8" s="18"/>
    </row>
    <row r="9" spans="1:9" x14ac:dyDescent="0.2">
      <c r="A9" s="25"/>
      <c r="B9" s="18"/>
      <c r="C9" s="18" t="s">
        <v>71</v>
      </c>
      <c r="D9" s="18"/>
      <c r="E9" s="134"/>
      <c r="F9" s="17"/>
      <c r="G9" s="18"/>
      <c r="H9" s="18"/>
      <c r="I9" s="18"/>
    </row>
    <row r="10" spans="1:9" x14ac:dyDescent="0.2">
      <c r="A10" s="25"/>
      <c r="B10" s="18"/>
      <c r="C10" s="18" t="s">
        <v>137</v>
      </c>
      <c r="D10" s="18"/>
      <c r="E10" s="135"/>
      <c r="F10" s="17"/>
      <c r="G10" s="18"/>
      <c r="H10" s="18"/>
      <c r="I10" s="18"/>
    </row>
    <row r="11" spans="1:9" x14ac:dyDescent="0.2">
      <c r="A11" s="25"/>
      <c r="B11" s="18"/>
      <c r="C11" s="18" t="s">
        <v>113</v>
      </c>
      <c r="D11" s="18"/>
      <c r="E11" s="135"/>
      <c r="F11" s="17"/>
      <c r="G11" s="18"/>
      <c r="H11" s="18"/>
      <c r="I11" s="18"/>
    </row>
    <row r="12" spans="1:9" ht="15" thickBot="1" x14ac:dyDescent="0.25">
      <c r="A12" s="25"/>
      <c r="B12" s="18"/>
      <c r="C12" s="18" t="s">
        <v>61</v>
      </c>
      <c r="D12" s="18"/>
      <c r="E12" s="136"/>
      <c r="F12" s="17"/>
      <c r="G12" s="18"/>
      <c r="H12" s="18"/>
      <c r="I12" s="18"/>
    </row>
    <row r="13" spans="1:9" x14ac:dyDescent="0.2">
      <c r="A13" s="25"/>
      <c r="B13" s="18"/>
      <c r="C13" s="18"/>
      <c r="D13" s="18"/>
      <c r="E13" s="28"/>
      <c r="F13" s="17"/>
      <c r="G13" s="18"/>
      <c r="H13" s="18"/>
      <c r="I13" s="18"/>
    </row>
    <row r="14" spans="1:9" ht="15.75" thickBot="1" x14ac:dyDescent="0.3">
      <c r="A14" s="25"/>
      <c r="B14" s="18"/>
      <c r="C14" s="18" t="s">
        <v>127</v>
      </c>
      <c r="D14" s="18"/>
      <c r="E14" s="30">
        <f>SUM(E9:E13)</f>
        <v>0</v>
      </c>
      <c r="F14" s="110"/>
      <c r="G14" s="18"/>
      <c r="H14" s="18"/>
      <c r="I14" s="18"/>
    </row>
    <row r="15" spans="1:9" ht="15" thickTop="1" x14ac:dyDescent="0.2">
      <c r="A15" s="25"/>
      <c r="B15" s="18"/>
      <c r="C15" s="18"/>
      <c r="D15" s="18"/>
      <c r="E15" s="18"/>
      <c r="F15" s="18"/>
      <c r="G15" s="18"/>
      <c r="H15" s="18"/>
      <c r="I15" s="18"/>
    </row>
    <row r="16" spans="1:9" x14ac:dyDescent="0.2">
      <c r="A16" s="25"/>
      <c r="B16" s="18"/>
      <c r="C16" s="18"/>
      <c r="D16" s="18"/>
      <c r="E16" s="18"/>
      <c r="F16" s="18"/>
      <c r="G16" s="18"/>
      <c r="H16" s="18"/>
      <c r="I16" s="18"/>
    </row>
    <row r="17" spans="1:9" x14ac:dyDescent="0.2">
      <c r="A17" s="25" t="s">
        <v>115</v>
      </c>
      <c r="B17" s="18" t="s">
        <v>129</v>
      </c>
      <c r="C17" s="18"/>
      <c r="D17" s="18"/>
      <c r="E17" s="18"/>
      <c r="F17" s="18"/>
      <c r="G17" s="18"/>
      <c r="H17" s="18"/>
      <c r="I17" s="18"/>
    </row>
    <row r="18" spans="1:9" x14ac:dyDescent="0.2">
      <c r="A18" s="25"/>
      <c r="B18" s="18" t="s">
        <v>128</v>
      </c>
      <c r="C18" s="18"/>
      <c r="D18" s="18"/>
      <c r="E18" s="18"/>
      <c r="F18" s="18"/>
      <c r="G18" s="18"/>
      <c r="H18" s="18"/>
      <c r="I18" s="18"/>
    </row>
    <row r="19" spans="1:9" x14ac:dyDescent="0.2">
      <c r="A19" s="25"/>
      <c r="B19" s="18" t="s">
        <v>116</v>
      </c>
      <c r="C19" s="18"/>
      <c r="D19" s="18"/>
      <c r="E19" s="18"/>
      <c r="F19" s="18"/>
      <c r="G19" s="18"/>
      <c r="H19" s="18"/>
      <c r="I19" s="18"/>
    </row>
    <row r="20" spans="1:9" x14ac:dyDescent="0.2">
      <c r="A20" s="25"/>
      <c r="B20" s="18"/>
      <c r="C20" s="18"/>
      <c r="D20" s="18"/>
      <c r="E20" s="18"/>
      <c r="F20" s="18"/>
      <c r="G20" s="18"/>
      <c r="H20" s="18"/>
      <c r="I20" s="18"/>
    </row>
    <row r="21" spans="1:9" x14ac:dyDescent="0.2">
      <c r="A21" s="25"/>
      <c r="B21" s="18"/>
      <c r="C21" s="26" t="s">
        <v>117</v>
      </c>
      <c r="D21" s="18"/>
      <c r="E21" s="27" t="s">
        <v>112</v>
      </c>
      <c r="F21" s="18"/>
      <c r="G21" s="18"/>
      <c r="H21" s="27" t="s">
        <v>118</v>
      </c>
      <c r="I21" s="18"/>
    </row>
    <row r="22" spans="1:9" ht="15" thickBot="1" x14ac:dyDescent="0.25">
      <c r="A22" s="25"/>
      <c r="B22" s="18"/>
      <c r="C22" s="18"/>
      <c r="D22" s="18"/>
      <c r="E22" s="18"/>
      <c r="F22" s="18"/>
      <c r="G22" s="18"/>
      <c r="H22" s="18"/>
      <c r="I22" s="18"/>
    </row>
    <row r="23" spans="1:9" ht="15" x14ac:dyDescent="0.25">
      <c r="A23" s="25"/>
      <c r="B23" s="18"/>
      <c r="C23" s="18" t="s">
        <v>431</v>
      </c>
      <c r="D23" s="19" t="s">
        <v>51</v>
      </c>
      <c r="E23" s="86"/>
      <c r="F23" s="18"/>
      <c r="G23" s="19" t="s">
        <v>51</v>
      </c>
      <c r="H23" s="86"/>
      <c r="I23" s="18"/>
    </row>
    <row r="24" spans="1:9" ht="15" x14ac:dyDescent="0.25">
      <c r="A24" s="25"/>
      <c r="B24" s="18"/>
      <c r="C24" s="18" t="s">
        <v>433</v>
      </c>
      <c r="D24" s="19" t="s">
        <v>51</v>
      </c>
      <c r="E24" s="7"/>
      <c r="F24" s="18"/>
      <c r="G24" s="19" t="s">
        <v>51</v>
      </c>
      <c r="H24" s="7"/>
      <c r="I24" s="18"/>
    </row>
    <row r="25" spans="1:9" ht="15" x14ac:dyDescent="0.25">
      <c r="A25" s="25"/>
      <c r="B25" s="18"/>
      <c r="C25" s="18" t="s">
        <v>434</v>
      </c>
      <c r="D25" s="19" t="s">
        <v>51</v>
      </c>
      <c r="E25" s="137"/>
      <c r="F25" s="18"/>
      <c r="G25" s="19" t="s">
        <v>51</v>
      </c>
      <c r="H25" s="7"/>
      <c r="I25" s="18"/>
    </row>
    <row r="26" spans="1:9" ht="15.75" thickBot="1" x14ac:dyDescent="0.3">
      <c r="A26" s="25"/>
      <c r="B26" s="18"/>
      <c r="C26" s="18" t="s">
        <v>119</v>
      </c>
      <c r="D26" s="19" t="s">
        <v>51</v>
      </c>
      <c r="E26" s="7"/>
      <c r="F26" s="17" t="s">
        <v>231</v>
      </c>
      <c r="G26" s="19" t="s">
        <v>51</v>
      </c>
      <c r="H26" s="7"/>
      <c r="I26" s="17" t="s">
        <v>231</v>
      </c>
    </row>
    <row r="27" spans="1:9" ht="15.75" thickBot="1" x14ac:dyDescent="0.3">
      <c r="A27" s="25"/>
      <c r="B27" s="18"/>
      <c r="C27" s="18" t="s">
        <v>120</v>
      </c>
      <c r="D27" s="19" t="s">
        <v>51</v>
      </c>
      <c r="E27" s="7"/>
      <c r="F27" s="53"/>
      <c r="G27" s="19" t="s">
        <v>51</v>
      </c>
      <c r="H27" s="7"/>
      <c r="I27" s="53"/>
    </row>
    <row r="28" spans="1:9" ht="15" x14ac:dyDescent="0.25">
      <c r="A28" s="25"/>
      <c r="B28" s="18"/>
      <c r="C28" s="18" t="s">
        <v>33</v>
      </c>
      <c r="D28" s="19" t="s">
        <v>51</v>
      </c>
      <c r="E28" s="7"/>
      <c r="F28" s="18"/>
      <c r="G28" s="19" t="s">
        <v>51</v>
      </c>
      <c r="H28" s="7"/>
      <c r="I28" s="18"/>
    </row>
    <row r="29" spans="1:9" ht="15" x14ac:dyDescent="0.25">
      <c r="A29" s="25"/>
      <c r="B29" s="18"/>
      <c r="C29" s="18" t="s">
        <v>121</v>
      </c>
      <c r="D29" s="19" t="s">
        <v>51</v>
      </c>
      <c r="E29" s="7"/>
      <c r="F29" s="18"/>
      <c r="G29" s="19" t="s">
        <v>51</v>
      </c>
      <c r="H29" s="7"/>
      <c r="I29" s="18"/>
    </row>
    <row r="30" spans="1:9" ht="15.75" thickBot="1" x14ac:dyDescent="0.3">
      <c r="A30" s="25"/>
      <c r="B30" s="18"/>
      <c r="C30" s="18" t="s">
        <v>61</v>
      </c>
      <c r="D30" s="19" t="s">
        <v>51</v>
      </c>
      <c r="E30" s="87"/>
      <c r="F30" s="18"/>
      <c r="G30" s="19" t="s">
        <v>51</v>
      </c>
      <c r="H30" s="87"/>
      <c r="I30" s="18"/>
    </row>
    <row r="31" spans="1:9" ht="15" x14ac:dyDescent="0.25">
      <c r="A31" s="25"/>
      <c r="B31" s="18"/>
      <c r="C31" s="18"/>
      <c r="D31" s="19"/>
      <c r="E31" s="18"/>
      <c r="F31" s="18"/>
      <c r="G31" s="19"/>
      <c r="H31" s="18"/>
      <c r="I31" s="18"/>
    </row>
    <row r="32" spans="1:9" ht="15.75" thickBot="1" x14ac:dyDescent="0.3">
      <c r="A32" s="25"/>
      <c r="B32" s="18"/>
      <c r="C32" s="18" t="s">
        <v>19</v>
      </c>
      <c r="D32" s="19" t="s">
        <v>51</v>
      </c>
      <c r="E32" s="88">
        <f>SUM(E23:E30)</f>
        <v>0</v>
      </c>
      <c r="F32" s="91"/>
      <c r="G32" s="19" t="s">
        <v>51</v>
      </c>
      <c r="H32" s="88">
        <f>SUM(H23:H30)</f>
        <v>0</v>
      </c>
      <c r="I32" s="18"/>
    </row>
    <row r="33" spans="1:9" ht="15" thickTop="1" x14ac:dyDescent="0.2">
      <c r="A33" s="25"/>
      <c r="B33" s="18"/>
      <c r="C33" s="18"/>
      <c r="D33" s="18"/>
      <c r="E33" s="18"/>
      <c r="F33" s="18"/>
      <c r="G33" s="18"/>
      <c r="H33" s="18"/>
      <c r="I33" s="18"/>
    </row>
    <row r="34" spans="1:9" ht="15" x14ac:dyDescent="0.25">
      <c r="A34" s="25"/>
      <c r="B34" s="18"/>
      <c r="C34" s="21" t="s">
        <v>432</v>
      </c>
      <c r="D34" s="18"/>
      <c r="E34" s="18"/>
      <c r="F34" s="18"/>
      <c r="G34" s="18"/>
      <c r="H34" s="18"/>
      <c r="I34" s="18"/>
    </row>
    <row r="35" spans="1:9" x14ac:dyDescent="0.2">
      <c r="A35" s="25"/>
      <c r="B35" s="18"/>
      <c r="C35" s="18"/>
      <c r="D35" s="18"/>
      <c r="E35" s="18"/>
      <c r="F35" s="18"/>
      <c r="G35" s="18"/>
      <c r="H35" s="18"/>
      <c r="I35" s="18"/>
    </row>
    <row r="36" spans="1:9" x14ac:dyDescent="0.2">
      <c r="A36" s="25"/>
      <c r="B36" s="18"/>
      <c r="C36" s="18"/>
      <c r="D36" s="18"/>
      <c r="E36" s="18"/>
      <c r="F36" s="18"/>
      <c r="G36" s="18"/>
      <c r="H36" s="18"/>
      <c r="I36" s="18"/>
    </row>
    <row r="37" spans="1:9" x14ac:dyDescent="0.2">
      <c r="A37" s="25" t="s">
        <v>122</v>
      </c>
      <c r="B37" s="18" t="s">
        <v>124</v>
      </c>
      <c r="C37" s="18"/>
      <c r="D37" s="18"/>
      <c r="E37" s="18"/>
      <c r="F37" s="18"/>
      <c r="G37" s="18"/>
      <c r="H37" s="18"/>
      <c r="I37" s="18"/>
    </row>
    <row r="38" spans="1:9" x14ac:dyDescent="0.2">
      <c r="A38" s="25"/>
      <c r="B38" s="18" t="s">
        <v>123</v>
      </c>
      <c r="C38" s="18"/>
      <c r="D38" s="18"/>
      <c r="E38" s="18"/>
      <c r="F38" s="18"/>
      <c r="G38" s="18"/>
      <c r="H38" s="18"/>
      <c r="I38" s="18"/>
    </row>
    <row r="39" spans="1:9" ht="15" thickBot="1" x14ac:dyDescent="0.25">
      <c r="A39" s="25"/>
      <c r="B39" s="18"/>
      <c r="C39" s="18"/>
      <c r="D39" s="18"/>
      <c r="E39" s="18"/>
      <c r="F39" s="18"/>
      <c r="G39" s="18"/>
      <c r="H39" s="18"/>
      <c r="I39" s="18"/>
    </row>
    <row r="40" spans="1:9" ht="15.75" thickBot="1" x14ac:dyDescent="0.3">
      <c r="A40" s="25"/>
      <c r="B40" s="18"/>
      <c r="C40" s="18"/>
      <c r="D40" s="19" t="s">
        <v>125</v>
      </c>
      <c r="E40" s="138"/>
      <c r="F40" s="161"/>
      <c r="G40" s="18"/>
      <c r="H40" s="18"/>
      <c r="I40" s="18"/>
    </row>
    <row r="41" spans="1:9" ht="15" thickBot="1" x14ac:dyDescent="0.25">
      <c r="A41" s="25"/>
      <c r="B41" s="18"/>
      <c r="C41" s="18"/>
      <c r="D41" s="25"/>
      <c r="E41" s="18"/>
      <c r="F41" s="18"/>
      <c r="G41" s="18"/>
      <c r="H41" s="18"/>
      <c r="I41" s="18"/>
    </row>
    <row r="42" spans="1:9" ht="15.75" thickBot="1" x14ac:dyDescent="0.3">
      <c r="A42" s="25"/>
      <c r="B42" s="18"/>
      <c r="C42" s="18"/>
      <c r="D42" s="19" t="s">
        <v>126</v>
      </c>
      <c r="E42" s="139"/>
      <c r="F42" s="162"/>
      <c r="G42" s="18"/>
      <c r="H42" s="18"/>
      <c r="I42" s="18"/>
    </row>
    <row r="43" spans="1:9" ht="15" x14ac:dyDescent="0.25">
      <c r="A43" s="25"/>
      <c r="B43" s="18"/>
      <c r="C43" s="18"/>
      <c r="D43" s="19"/>
      <c r="E43" s="18"/>
      <c r="F43" s="18"/>
      <c r="G43" s="18"/>
      <c r="H43" s="18"/>
      <c r="I43" s="18"/>
    </row>
    <row r="44" spans="1:9" ht="15" x14ac:dyDescent="0.25">
      <c r="A44" s="25"/>
      <c r="B44" s="18"/>
      <c r="C44" s="18"/>
      <c r="D44" s="19"/>
      <c r="E44" s="18"/>
      <c r="F44" s="18"/>
      <c r="G44" s="18"/>
      <c r="H44" s="18"/>
      <c r="I44" s="18"/>
    </row>
    <row r="45" spans="1:9" x14ac:dyDescent="0.2">
      <c r="A45" s="25" t="s">
        <v>435</v>
      </c>
      <c r="B45" s="18" t="s">
        <v>436</v>
      </c>
      <c r="C45" s="18"/>
      <c r="D45" s="18"/>
      <c r="E45" s="18"/>
      <c r="F45" s="18"/>
      <c r="G45" s="18"/>
      <c r="H45" s="18"/>
      <c r="I45" s="18"/>
    </row>
    <row r="46" spans="1:9" x14ac:dyDescent="0.2">
      <c r="A46" s="25"/>
      <c r="B46" s="18"/>
      <c r="C46" s="18"/>
      <c r="D46" s="18"/>
      <c r="E46" s="17"/>
      <c r="F46" s="17"/>
      <c r="G46" s="17"/>
      <c r="H46" s="17"/>
      <c r="I46" s="17"/>
    </row>
    <row r="47" spans="1:9" ht="15.75" thickBot="1" x14ac:dyDescent="0.3">
      <c r="A47" s="25"/>
      <c r="B47" s="18"/>
      <c r="C47" s="18"/>
      <c r="D47" s="19"/>
      <c r="E47" s="345" t="s">
        <v>459</v>
      </c>
      <c r="F47" s="345"/>
      <c r="G47" s="16"/>
      <c r="H47" s="344" t="s">
        <v>504</v>
      </c>
      <c r="I47" s="344"/>
    </row>
    <row r="48" spans="1:9" ht="15" x14ac:dyDescent="0.25">
      <c r="A48" s="25"/>
      <c r="B48" s="18"/>
      <c r="C48" s="18" t="s">
        <v>464</v>
      </c>
      <c r="D48" s="19"/>
      <c r="E48" s="336"/>
      <c r="F48" s="337"/>
      <c r="G48" s="337"/>
      <c r="H48" s="340"/>
      <c r="I48" s="341"/>
    </row>
    <row r="49" spans="1:9" ht="15.75" thickBot="1" x14ac:dyDescent="0.3">
      <c r="A49" s="25"/>
      <c r="B49" s="18"/>
      <c r="C49" s="18" t="s">
        <v>458</v>
      </c>
      <c r="D49" s="19"/>
      <c r="E49" s="338"/>
      <c r="F49" s="339"/>
      <c r="G49" s="339"/>
      <c r="H49" s="342"/>
      <c r="I49" s="343"/>
    </row>
    <row r="50" spans="1:9" x14ac:dyDescent="0.2">
      <c r="A50" s="25"/>
      <c r="B50" s="18"/>
      <c r="C50" s="18"/>
      <c r="D50" s="18"/>
      <c r="E50" s="18"/>
      <c r="F50" s="18"/>
      <c r="G50" s="18"/>
      <c r="H50" s="18"/>
      <c r="I50" s="18"/>
    </row>
    <row r="51" spans="1:9" ht="15.75" thickBot="1" x14ac:dyDescent="0.3">
      <c r="A51" s="25"/>
      <c r="B51" s="18"/>
      <c r="C51" s="18"/>
      <c r="D51" s="19"/>
      <c r="E51" s="18"/>
      <c r="F51" s="18"/>
      <c r="G51" s="18"/>
      <c r="H51" s="18"/>
      <c r="I51" s="18"/>
    </row>
    <row r="52" spans="1:9" ht="15" thickBot="1" x14ac:dyDescent="0.25">
      <c r="A52" s="25" t="s">
        <v>600</v>
      </c>
      <c r="B52" s="18" t="s">
        <v>613</v>
      </c>
      <c r="C52" s="18"/>
      <c r="D52" s="18"/>
      <c r="E52" s="40"/>
      <c r="F52" s="18"/>
      <c r="G52" s="18"/>
      <c r="H52" s="18"/>
      <c r="I52" s="18"/>
    </row>
    <row r="53" spans="1:9" ht="15" thickBot="1" x14ac:dyDescent="0.25">
      <c r="A53" s="25"/>
      <c r="B53" s="18"/>
      <c r="C53" s="18"/>
      <c r="D53" s="18"/>
      <c r="E53" s="18"/>
      <c r="F53" s="18"/>
      <c r="G53" s="18"/>
      <c r="H53" s="18"/>
      <c r="I53" s="18"/>
    </row>
    <row r="54" spans="1:9" ht="15" thickBot="1" x14ac:dyDescent="0.25">
      <c r="A54" s="25" t="s">
        <v>617</v>
      </c>
      <c r="B54" s="18" t="s">
        <v>618</v>
      </c>
      <c r="C54" s="18"/>
      <c r="D54" s="18"/>
      <c r="E54" s="40"/>
      <c r="F54" s="18"/>
      <c r="G54" s="18"/>
      <c r="H54" s="18"/>
      <c r="I54" s="18"/>
    </row>
    <row r="55" spans="1:9" x14ac:dyDescent="0.2">
      <c r="A55" s="18"/>
      <c r="B55" s="18"/>
      <c r="C55" s="18"/>
      <c r="D55" s="18"/>
      <c r="E55" s="18"/>
      <c r="F55" s="18"/>
      <c r="G55" s="18"/>
      <c r="H55" s="18"/>
      <c r="I55" s="18"/>
    </row>
  </sheetData>
  <sheetProtection algorithmName="SHA-512" hashValue="0BQMwyLDtLU/BOAs520okOBuAFkVOdvEoGfgC6utA8gZgcNZaGrJBQ4Bw79f0uZHQOfcyBmvxnCBAc3H7EQoOw==" saltValue="tu0HO5+SHNknnGPMCVTb4Q==" spinCount="100000" sheet="1" selectLockedCells="1"/>
  <mergeCells count="6">
    <mergeCell ref="E48:G48"/>
    <mergeCell ref="E49:G49"/>
    <mergeCell ref="H48:I48"/>
    <mergeCell ref="H49:I49"/>
    <mergeCell ref="H47:I47"/>
    <mergeCell ref="E47:F47"/>
  </mergeCells>
  <phoneticPr fontId="6" type="noConversion"/>
  <dataValidations count="3">
    <dataValidation type="decimal" allowBlank="1" showInputMessage="1" showErrorMessage="1" sqref="E40:F40 H23:H30 E23:E30 F27 I27" xr:uid="{00000000-0002-0000-0600-000000000000}">
      <formula1>0</formula1>
      <formula2>50000000</formula2>
    </dataValidation>
    <dataValidation type="decimal" allowBlank="1" showInputMessage="1" showErrorMessage="1" sqref="E9:E12 E42:F42 E48:F49" xr:uid="{00000000-0002-0000-0600-000001000000}">
      <formula1>0</formula1>
      <formula2>100</formula2>
    </dataValidation>
    <dataValidation type="decimal" allowBlank="1" showInputMessage="1" showErrorMessage="1" sqref="H48:I49" xr:uid="{00000000-0002-0000-0600-000002000000}">
      <formula1>0</formula1>
      <formula2>10000000</formula2>
    </dataValidation>
  </dataValidations>
  <pageMargins left="0.7" right="0.7" top="0.75" bottom="0.75" header="0.3" footer="0.3"/>
  <pageSetup scale="61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T283"/>
  <sheetViews>
    <sheetView view="pageBreakPreview" zoomScale="80" zoomScaleNormal="100" zoomScaleSheetLayoutView="80" workbookViewId="0">
      <selection activeCell="M7" sqref="M7"/>
    </sheetView>
  </sheetViews>
  <sheetFormatPr defaultColWidth="9.140625" defaultRowHeight="14.25" x14ac:dyDescent="0.2"/>
  <cols>
    <col min="1" max="1" width="7.85546875" style="1" customWidth="1"/>
    <col min="2" max="2" width="12.5703125" style="1" customWidth="1"/>
    <col min="3" max="3" width="15.28515625" style="1" customWidth="1"/>
    <col min="4" max="4" width="30.42578125" style="1" customWidth="1"/>
    <col min="5" max="10" width="5.7109375" style="1" customWidth="1"/>
    <col min="11" max="11" width="11" style="1" customWidth="1"/>
    <col min="12" max="12" width="22.5703125" style="1" customWidth="1"/>
    <col min="13" max="13" width="21.5703125" style="1" customWidth="1"/>
    <col min="14" max="14" width="17.5703125" style="1" customWidth="1"/>
    <col min="15" max="15" width="9.140625" style="1"/>
    <col min="16" max="24" width="9.140625" style="1" customWidth="1"/>
    <col min="25" max="16384" width="9.140625" style="1"/>
  </cols>
  <sheetData>
    <row r="1" spans="1:14" ht="15" x14ac:dyDescent="0.25">
      <c r="A1" s="21" t="s">
        <v>891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2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" x14ac:dyDescent="0.25">
      <c r="A3" s="21" t="s">
        <v>892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" x14ac:dyDescent="0.25">
      <c r="A5" s="21" t="s">
        <v>49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thickBot="1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6" t="s">
        <v>147</v>
      </c>
      <c r="N6" s="16"/>
    </row>
    <row r="7" spans="1:14" ht="15" thickBot="1" x14ac:dyDescent="0.25">
      <c r="A7" s="107" t="s">
        <v>681</v>
      </c>
      <c r="B7" s="18" t="s">
        <v>75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40"/>
      <c r="N7" s="18"/>
    </row>
    <row r="8" spans="1:14" ht="15" thickBot="1" x14ac:dyDescent="0.25">
      <c r="A8" s="107" t="s">
        <v>682</v>
      </c>
      <c r="B8" s="18" t="s">
        <v>484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40"/>
      <c r="N8" s="18"/>
    </row>
    <row r="9" spans="1:14" ht="15" thickBot="1" x14ac:dyDescent="0.25">
      <c r="A9" s="10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" thickBot="1" x14ac:dyDescent="0.25">
      <c r="A10" s="107" t="s">
        <v>683</v>
      </c>
      <c r="B10" s="18" t="s">
        <v>76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0"/>
      <c r="N10" s="18"/>
    </row>
    <row r="11" spans="1:14" ht="15" thickBot="1" x14ac:dyDescent="0.25">
      <c r="A11" s="107" t="s">
        <v>684</v>
      </c>
      <c r="B11" s="18" t="s">
        <v>485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40"/>
      <c r="N11" s="18"/>
    </row>
    <row r="12" spans="1:14" ht="15" thickBot="1" x14ac:dyDescent="0.25">
      <c r="A12" s="10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5" thickBot="1" x14ac:dyDescent="0.25">
      <c r="A13" s="107" t="s">
        <v>685</v>
      </c>
      <c r="B13" s="18" t="s">
        <v>35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0"/>
      <c r="N13" s="18"/>
    </row>
    <row r="14" spans="1:14" ht="15" thickBot="1" x14ac:dyDescent="0.25">
      <c r="A14" s="10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5" thickBot="1" x14ac:dyDescent="0.25">
      <c r="A15" s="107" t="s">
        <v>686</v>
      </c>
      <c r="B15" s="18" t="s">
        <v>37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40"/>
      <c r="N15" s="18"/>
    </row>
    <row r="16" spans="1:14" x14ac:dyDescent="0.2">
      <c r="A16" s="107"/>
      <c r="B16" s="18" t="s">
        <v>38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5" thickBot="1" x14ac:dyDescent="0.25">
      <c r="A17" s="10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5" thickBot="1" x14ac:dyDescent="0.25">
      <c r="A18" s="107" t="s">
        <v>687</v>
      </c>
      <c r="B18" s="18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40"/>
      <c r="N18" s="18"/>
    </row>
    <row r="19" spans="1:14" x14ac:dyDescent="0.2">
      <c r="A19" s="10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">
      <c r="A20" s="107" t="s">
        <v>688</v>
      </c>
      <c r="B20" s="18" t="s">
        <v>767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5" thickBot="1" x14ac:dyDescent="0.25">
      <c r="A21" s="10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 t="s">
        <v>840</v>
      </c>
      <c r="M21" s="17" t="s">
        <v>766</v>
      </c>
      <c r="N21" s="18"/>
    </row>
    <row r="22" spans="1:14" ht="15" thickBot="1" x14ac:dyDescent="0.25">
      <c r="A22" s="107"/>
      <c r="B22" s="107"/>
      <c r="C22" s="107" t="s">
        <v>590</v>
      </c>
      <c r="D22" s="18"/>
      <c r="E22" s="18"/>
      <c r="F22" s="18"/>
      <c r="G22" s="18"/>
      <c r="H22" s="18"/>
      <c r="I22" s="18"/>
      <c r="J22" s="18"/>
      <c r="K22" s="18"/>
      <c r="L22" s="142"/>
      <c r="M22" s="142"/>
      <c r="N22" s="18"/>
    </row>
    <row r="23" spans="1:14" ht="15" thickBot="1" x14ac:dyDescent="0.25">
      <c r="A23" s="107"/>
      <c r="B23" s="107"/>
      <c r="C23" s="107" t="s">
        <v>358</v>
      </c>
      <c r="D23" s="18"/>
      <c r="E23" s="18"/>
      <c r="F23" s="18"/>
      <c r="G23" s="18"/>
      <c r="H23" s="18"/>
      <c r="I23" s="18"/>
      <c r="J23" s="18"/>
      <c r="K23" s="18"/>
      <c r="L23" s="142"/>
      <c r="M23" s="142"/>
      <c r="N23" s="18"/>
    </row>
    <row r="24" spans="1:14" ht="15" thickBot="1" x14ac:dyDescent="0.25">
      <c r="A24" s="107"/>
      <c r="B24" s="107"/>
      <c r="C24" s="107" t="s">
        <v>359</v>
      </c>
      <c r="D24" s="18"/>
      <c r="E24" s="18"/>
      <c r="F24" s="18"/>
      <c r="G24" s="18"/>
      <c r="H24" s="18"/>
      <c r="I24" s="18"/>
      <c r="J24" s="18"/>
      <c r="K24" s="18"/>
      <c r="L24" s="142"/>
      <c r="M24" s="142"/>
      <c r="N24" s="18"/>
    </row>
    <row r="25" spans="1:14" ht="15" thickBot="1" x14ac:dyDescent="0.25">
      <c r="A25" s="107"/>
      <c r="B25" s="107"/>
      <c r="C25" s="107" t="s">
        <v>658</v>
      </c>
      <c r="D25" s="18"/>
      <c r="E25" s="18"/>
      <c r="F25" s="18"/>
      <c r="G25" s="18"/>
      <c r="H25" s="18"/>
      <c r="I25" s="18"/>
      <c r="J25" s="18"/>
      <c r="K25" s="18"/>
      <c r="L25" s="142"/>
      <c r="M25" s="142"/>
      <c r="N25" s="18"/>
    </row>
    <row r="26" spans="1:14" x14ac:dyDescent="0.2">
      <c r="A26" s="10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5" thickBot="1" x14ac:dyDescent="0.25">
      <c r="A27" s="107" t="s">
        <v>689</v>
      </c>
      <c r="B27" s="18" t="s">
        <v>296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5" thickBot="1" x14ac:dyDescent="0.25">
      <c r="A28" s="107"/>
      <c r="B28" s="107"/>
      <c r="C28" s="107" t="s">
        <v>297</v>
      </c>
      <c r="D28" s="18"/>
      <c r="E28" s="18"/>
      <c r="F28" s="18"/>
      <c r="G28" s="18"/>
      <c r="H28" s="18"/>
      <c r="I28" s="18"/>
      <c r="J28" s="18"/>
      <c r="K28" s="18"/>
      <c r="L28" s="18"/>
      <c r="M28" s="40"/>
      <c r="N28" s="18"/>
    </row>
    <row r="29" spans="1:14" ht="15" thickBot="1" x14ac:dyDescent="0.25">
      <c r="A29" s="107"/>
      <c r="B29" s="107"/>
      <c r="C29" s="107" t="s">
        <v>298</v>
      </c>
      <c r="D29" s="18"/>
      <c r="E29" s="18"/>
      <c r="F29" s="18"/>
      <c r="G29" s="18"/>
      <c r="H29" s="18"/>
      <c r="I29" s="18"/>
      <c r="J29" s="18"/>
      <c r="K29" s="18"/>
      <c r="L29" s="18"/>
      <c r="M29" s="40"/>
      <c r="N29" s="18"/>
    </row>
    <row r="30" spans="1:14" ht="15" thickBot="1" x14ac:dyDescent="0.25">
      <c r="A30" s="107"/>
      <c r="B30" s="107"/>
      <c r="C30" s="107" t="s">
        <v>301</v>
      </c>
      <c r="D30" s="18"/>
      <c r="E30" s="18"/>
      <c r="F30" s="18"/>
      <c r="G30" s="18"/>
      <c r="H30" s="18"/>
      <c r="I30" s="18"/>
      <c r="J30" s="18"/>
      <c r="K30" s="18"/>
      <c r="L30" s="18"/>
      <c r="M30" s="40"/>
      <c r="N30" s="18"/>
    </row>
    <row r="31" spans="1:14" ht="15" thickBot="1" x14ac:dyDescent="0.25">
      <c r="A31" s="107" t="s">
        <v>690</v>
      </c>
      <c r="B31" s="18" t="s">
        <v>299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5.75" thickBot="1" x14ac:dyDescent="0.3">
      <c r="A32" s="107"/>
      <c r="B32" s="18"/>
      <c r="C32" s="18" t="s">
        <v>341</v>
      </c>
      <c r="D32" s="18"/>
      <c r="E32" s="18"/>
      <c r="F32" s="18"/>
      <c r="G32" s="18"/>
      <c r="H32" s="18"/>
      <c r="I32" s="18"/>
      <c r="J32" s="18"/>
      <c r="K32" s="18"/>
      <c r="L32" s="16" t="s">
        <v>53</v>
      </c>
      <c r="M32" s="140"/>
      <c r="N32" s="18"/>
    </row>
    <row r="33" spans="1:14" ht="15.75" thickBot="1" x14ac:dyDescent="0.3">
      <c r="A33" s="107"/>
      <c r="B33" s="18"/>
      <c r="C33" s="18" t="s">
        <v>300</v>
      </c>
      <c r="D33" s="18"/>
      <c r="E33" s="18"/>
      <c r="F33" s="18"/>
      <c r="G33" s="18"/>
      <c r="H33" s="18"/>
      <c r="I33" s="18"/>
      <c r="J33" s="18"/>
      <c r="K33" s="18"/>
      <c r="L33" s="16" t="s">
        <v>53</v>
      </c>
      <c r="M33" s="140"/>
      <c r="N33" s="18"/>
    </row>
    <row r="34" spans="1:14" ht="15" thickBot="1" x14ac:dyDescent="0.25">
      <c r="A34" s="10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5" thickBot="1" x14ac:dyDescent="0.25">
      <c r="A35" s="107" t="s">
        <v>691</v>
      </c>
      <c r="B35" s="18" t="s">
        <v>656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40"/>
      <c r="N35" s="18"/>
    </row>
    <row r="36" spans="1:14" x14ac:dyDescent="0.2">
      <c r="A36" s="107"/>
      <c r="B36" s="18" t="s">
        <v>302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10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5" thickBot="1" x14ac:dyDescent="0.25">
      <c r="A38" s="107" t="s">
        <v>692</v>
      </c>
      <c r="B38" s="18" t="s">
        <v>390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t="15" thickBot="1" x14ac:dyDescent="0.25">
      <c r="A39" s="107"/>
      <c r="B39" s="18"/>
      <c r="C39" s="18" t="s">
        <v>139</v>
      </c>
      <c r="D39" s="18"/>
      <c r="E39" s="18"/>
      <c r="F39" s="18"/>
      <c r="G39" s="18"/>
      <c r="H39" s="18"/>
      <c r="I39" s="18"/>
      <c r="J39" s="18"/>
      <c r="K39" s="18"/>
      <c r="L39" s="18"/>
      <c r="M39" s="40"/>
      <c r="N39" s="18"/>
    </row>
    <row r="40" spans="1:14" ht="15" thickBot="1" x14ac:dyDescent="0.25">
      <c r="A40" s="107"/>
      <c r="B40" s="18"/>
      <c r="C40" s="18" t="s">
        <v>41</v>
      </c>
      <c r="D40" s="18"/>
      <c r="E40" s="18"/>
      <c r="F40" s="18"/>
      <c r="G40" s="18"/>
      <c r="H40" s="18"/>
      <c r="I40" s="18"/>
      <c r="J40" s="18"/>
      <c r="K40" s="18"/>
      <c r="L40" s="18"/>
      <c r="M40" s="40"/>
      <c r="N40" s="18"/>
    </row>
    <row r="41" spans="1:14" ht="15" thickBot="1" x14ac:dyDescent="0.25">
      <c r="A41" s="107"/>
      <c r="B41" s="18"/>
      <c r="C41" s="18" t="s">
        <v>42</v>
      </c>
      <c r="D41" s="18"/>
      <c r="E41" s="18"/>
      <c r="F41" s="18"/>
      <c r="G41" s="18"/>
      <c r="H41" s="18"/>
      <c r="I41" s="18"/>
      <c r="J41" s="18"/>
      <c r="K41" s="18"/>
      <c r="L41" s="18"/>
      <c r="M41" s="40"/>
      <c r="N41" s="18"/>
    </row>
    <row r="42" spans="1:14" ht="15" thickBot="1" x14ac:dyDescent="0.25">
      <c r="A42" s="107"/>
      <c r="B42" s="18"/>
      <c r="C42" s="18" t="s">
        <v>50</v>
      </c>
      <c r="D42" s="18"/>
      <c r="E42" s="18"/>
      <c r="F42" s="18"/>
      <c r="G42" s="18"/>
      <c r="H42" s="18"/>
      <c r="I42" s="18"/>
      <c r="J42" s="18"/>
      <c r="K42" s="18"/>
      <c r="L42" s="18"/>
      <c r="M42" s="40"/>
      <c r="N42" s="18"/>
    </row>
    <row r="43" spans="1:14" ht="15" thickBot="1" x14ac:dyDescent="0.25">
      <c r="A43" s="107"/>
      <c r="B43" s="18"/>
      <c r="C43" s="18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40"/>
      <c r="N43" s="18"/>
    </row>
    <row r="44" spans="1:14" ht="15" thickBot="1" x14ac:dyDescent="0.25">
      <c r="A44" s="107"/>
      <c r="B44" s="18"/>
      <c r="C44" s="18" t="s">
        <v>77</v>
      </c>
      <c r="D44" s="18"/>
      <c r="E44" s="18"/>
      <c r="F44" s="18"/>
      <c r="G44" s="18"/>
      <c r="H44" s="18"/>
      <c r="I44" s="18"/>
      <c r="J44" s="18"/>
      <c r="K44" s="18"/>
      <c r="L44" s="18"/>
      <c r="M44" s="40"/>
      <c r="N44" s="18"/>
    </row>
    <row r="45" spans="1:14" ht="15" thickBot="1" x14ac:dyDescent="0.25">
      <c r="A45" s="107"/>
      <c r="B45" s="18"/>
      <c r="C45" s="18" t="s">
        <v>21</v>
      </c>
      <c r="D45" s="18"/>
      <c r="E45" s="18"/>
      <c r="F45" s="18"/>
      <c r="G45" s="18"/>
      <c r="H45" s="18"/>
      <c r="I45" s="18"/>
      <c r="J45" s="18"/>
      <c r="K45" s="18"/>
      <c r="L45" s="18"/>
      <c r="M45" s="40"/>
      <c r="N45" s="18"/>
    </row>
    <row r="46" spans="1:14" ht="15" thickBot="1" x14ac:dyDescent="0.25">
      <c r="A46" s="107"/>
      <c r="B46" s="18"/>
      <c r="C46" s="18" t="s">
        <v>39</v>
      </c>
      <c r="D46" s="18"/>
      <c r="E46" s="18"/>
      <c r="F46" s="18"/>
      <c r="G46" s="18"/>
      <c r="H46" s="18"/>
      <c r="I46" s="18"/>
      <c r="J46" s="18"/>
      <c r="K46" s="18"/>
      <c r="L46" s="18"/>
      <c r="M46" s="40"/>
      <c r="N46" s="18"/>
    </row>
    <row r="47" spans="1:14" ht="15" thickBot="1" x14ac:dyDescent="0.25">
      <c r="A47" s="107"/>
      <c r="B47" s="18"/>
      <c r="C47" s="18" t="s">
        <v>43</v>
      </c>
      <c r="D47" s="18"/>
      <c r="E47" s="18"/>
      <c r="F47" s="18"/>
      <c r="G47" s="18"/>
      <c r="H47" s="18"/>
      <c r="I47" s="18"/>
      <c r="J47" s="18"/>
      <c r="K47" s="18"/>
      <c r="L47" s="18"/>
      <c r="M47" s="40"/>
      <c r="N47" s="18"/>
    </row>
    <row r="48" spans="1:14" ht="15" thickBot="1" x14ac:dyDescent="0.25">
      <c r="A48" s="107"/>
      <c r="B48" s="18"/>
      <c r="C48" s="18" t="s">
        <v>44</v>
      </c>
      <c r="D48" s="18"/>
      <c r="E48" s="18"/>
      <c r="F48" s="18"/>
      <c r="G48" s="18"/>
      <c r="H48" s="18"/>
      <c r="I48" s="18"/>
      <c r="J48" s="18"/>
      <c r="K48" s="18"/>
      <c r="L48" s="18"/>
      <c r="M48" s="40"/>
      <c r="N48" s="18"/>
    </row>
    <row r="49" spans="1:14" ht="15" thickBot="1" x14ac:dyDescent="0.25">
      <c r="A49" s="107"/>
      <c r="B49" s="18"/>
      <c r="C49" s="18" t="s">
        <v>769</v>
      </c>
      <c r="D49" s="18"/>
      <c r="E49" s="18"/>
      <c r="F49" s="18"/>
      <c r="G49" s="18"/>
      <c r="H49" s="18"/>
      <c r="I49" s="18"/>
      <c r="J49" s="18"/>
      <c r="K49" s="18"/>
      <c r="L49" s="18"/>
      <c r="M49" s="40"/>
      <c r="N49" s="18"/>
    </row>
    <row r="50" spans="1:14" ht="15" thickBot="1" x14ac:dyDescent="0.25">
      <c r="A50" s="107"/>
      <c r="B50" s="18"/>
      <c r="C50" s="18" t="s">
        <v>20</v>
      </c>
      <c r="D50" s="346"/>
      <c r="E50" s="347"/>
      <c r="F50" s="347"/>
      <c r="G50" s="347"/>
      <c r="H50" s="348"/>
      <c r="I50" s="18"/>
      <c r="J50" s="18"/>
      <c r="K50" s="18"/>
      <c r="L50" s="18"/>
      <c r="M50" s="18"/>
      <c r="N50" s="18"/>
    </row>
    <row r="51" spans="1:14" x14ac:dyDescent="0.2">
      <c r="A51" s="10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15" thickBot="1" x14ac:dyDescent="0.25">
      <c r="A52" s="107" t="s">
        <v>693</v>
      </c>
      <c r="B52" s="18" t="s">
        <v>140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5" thickBot="1" x14ac:dyDescent="0.25">
      <c r="A53" s="107"/>
      <c r="B53" s="18"/>
      <c r="C53" s="18" t="s">
        <v>139</v>
      </c>
      <c r="D53" s="18"/>
      <c r="E53" s="18"/>
      <c r="F53" s="18"/>
      <c r="G53" s="18"/>
      <c r="H53" s="18"/>
      <c r="I53" s="18"/>
      <c r="J53" s="18"/>
      <c r="K53" s="18"/>
      <c r="L53" s="18"/>
      <c r="M53" s="40"/>
      <c r="N53" s="18"/>
    </row>
    <row r="54" spans="1:14" ht="15" thickBot="1" x14ac:dyDescent="0.25">
      <c r="A54" s="107"/>
      <c r="B54" s="18"/>
      <c r="C54" s="18" t="s">
        <v>41</v>
      </c>
      <c r="D54" s="18"/>
      <c r="E54" s="18"/>
      <c r="F54" s="18"/>
      <c r="G54" s="18"/>
      <c r="H54" s="18"/>
      <c r="I54" s="18"/>
      <c r="J54" s="18"/>
      <c r="K54" s="18"/>
      <c r="L54" s="18"/>
      <c r="M54" s="40"/>
      <c r="N54" s="18"/>
    </row>
    <row r="55" spans="1:14" ht="15" thickBot="1" x14ac:dyDescent="0.25">
      <c r="A55" s="107"/>
      <c r="B55" s="18"/>
      <c r="C55" s="18" t="s">
        <v>42</v>
      </c>
      <c r="D55" s="18"/>
      <c r="E55" s="18"/>
      <c r="F55" s="18"/>
      <c r="G55" s="18"/>
      <c r="H55" s="18"/>
      <c r="I55" s="18"/>
      <c r="J55" s="18"/>
      <c r="K55" s="18"/>
      <c r="L55" s="18"/>
      <c r="M55" s="40"/>
      <c r="N55" s="18"/>
    </row>
    <row r="56" spans="1:14" ht="15" thickBot="1" x14ac:dyDescent="0.25">
      <c r="A56" s="107"/>
      <c r="B56" s="18"/>
      <c r="C56" s="18" t="s">
        <v>50</v>
      </c>
      <c r="D56" s="18"/>
      <c r="E56" s="18"/>
      <c r="F56" s="18"/>
      <c r="G56" s="18"/>
      <c r="H56" s="18"/>
      <c r="I56" s="18"/>
      <c r="J56" s="18"/>
      <c r="K56" s="18"/>
      <c r="L56" s="18"/>
      <c r="M56" s="40"/>
      <c r="N56" s="18"/>
    </row>
    <row r="57" spans="1:14" ht="15" thickBot="1" x14ac:dyDescent="0.25">
      <c r="A57" s="107"/>
      <c r="B57" s="18"/>
      <c r="C57" s="18" t="s">
        <v>40</v>
      </c>
      <c r="D57" s="18"/>
      <c r="E57" s="18"/>
      <c r="F57" s="18"/>
      <c r="G57" s="18"/>
      <c r="H57" s="18"/>
      <c r="I57" s="18"/>
      <c r="J57" s="18"/>
      <c r="K57" s="18"/>
      <c r="L57" s="18"/>
      <c r="M57" s="40"/>
      <c r="N57" s="18"/>
    </row>
    <row r="58" spans="1:14" ht="15" thickBot="1" x14ac:dyDescent="0.25">
      <c r="A58" s="107"/>
      <c r="B58" s="18"/>
      <c r="C58" s="18" t="s">
        <v>77</v>
      </c>
      <c r="D58" s="18"/>
      <c r="E58" s="18"/>
      <c r="F58" s="18"/>
      <c r="G58" s="18"/>
      <c r="H58" s="18"/>
      <c r="I58" s="18"/>
      <c r="J58" s="18"/>
      <c r="K58" s="18"/>
      <c r="L58" s="18"/>
      <c r="M58" s="40"/>
      <c r="N58" s="18"/>
    </row>
    <row r="59" spans="1:14" ht="15" thickBot="1" x14ac:dyDescent="0.25">
      <c r="A59" s="107"/>
      <c r="B59" s="18"/>
      <c r="C59" s="18" t="s">
        <v>21</v>
      </c>
      <c r="D59" s="18"/>
      <c r="E59" s="18"/>
      <c r="F59" s="18"/>
      <c r="G59" s="18"/>
      <c r="H59" s="18"/>
      <c r="I59" s="18"/>
      <c r="J59" s="18"/>
      <c r="K59" s="18"/>
      <c r="L59" s="18"/>
      <c r="M59" s="40"/>
      <c r="N59" s="18"/>
    </row>
    <row r="60" spans="1:14" ht="15" thickBot="1" x14ac:dyDescent="0.25">
      <c r="A60" s="107"/>
      <c r="B60" s="18"/>
      <c r="C60" s="18" t="s">
        <v>39</v>
      </c>
      <c r="D60" s="18"/>
      <c r="E60" s="18"/>
      <c r="F60" s="18"/>
      <c r="G60" s="18"/>
      <c r="H60" s="18"/>
      <c r="I60" s="18"/>
      <c r="J60" s="18"/>
      <c r="K60" s="18"/>
      <c r="L60" s="18"/>
      <c r="M60" s="40"/>
      <c r="N60" s="18"/>
    </row>
    <row r="61" spans="1:14" ht="15" thickBot="1" x14ac:dyDescent="0.25">
      <c r="A61" s="107"/>
      <c r="B61" s="18"/>
      <c r="C61" s="18" t="s">
        <v>43</v>
      </c>
      <c r="D61" s="18"/>
      <c r="E61" s="18"/>
      <c r="F61" s="18"/>
      <c r="G61" s="18"/>
      <c r="H61" s="18"/>
      <c r="I61" s="18"/>
      <c r="J61" s="18"/>
      <c r="K61" s="18"/>
      <c r="L61" s="18"/>
      <c r="M61" s="40"/>
      <c r="N61" s="18"/>
    </row>
    <row r="62" spans="1:14" ht="15" thickBot="1" x14ac:dyDescent="0.25">
      <c r="A62" s="107"/>
      <c r="B62" s="18"/>
      <c r="C62" s="18" t="s">
        <v>44</v>
      </c>
      <c r="D62" s="18"/>
      <c r="E62" s="18"/>
      <c r="F62" s="18"/>
      <c r="G62" s="18"/>
      <c r="H62" s="18"/>
      <c r="I62" s="18"/>
      <c r="J62" s="18"/>
      <c r="K62" s="18"/>
      <c r="L62" s="18"/>
      <c r="M62" s="40"/>
      <c r="N62" s="18"/>
    </row>
    <row r="63" spans="1:14" ht="15" thickBot="1" x14ac:dyDescent="0.25">
      <c r="A63" s="107"/>
      <c r="B63" s="18"/>
      <c r="C63" s="18" t="s">
        <v>20</v>
      </c>
      <c r="D63" s="346"/>
      <c r="E63" s="347"/>
      <c r="F63" s="347"/>
      <c r="G63" s="347"/>
      <c r="H63" s="348"/>
      <c r="I63" s="18"/>
      <c r="J63" s="18"/>
      <c r="K63" s="18"/>
      <c r="L63" s="18"/>
      <c r="M63" s="18"/>
      <c r="N63" s="18"/>
    </row>
    <row r="64" spans="1:14" x14ac:dyDescent="0.2">
      <c r="A64" s="10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x14ac:dyDescent="0.2">
      <c r="A65" s="107" t="s">
        <v>694</v>
      </c>
      <c r="B65" s="18" t="s">
        <v>94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5.75" thickBot="1" x14ac:dyDescent="0.3">
      <c r="A66" s="107"/>
      <c r="B66" s="44" t="s">
        <v>575</v>
      </c>
      <c r="C66" s="18"/>
      <c r="D66" s="18"/>
      <c r="E66" s="18"/>
      <c r="F66" s="18"/>
      <c r="G66" s="18"/>
      <c r="H66" s="18"/>
      <c r="I66" s="18"/>
      <c r="J66" s="18"/>
      <c r="K66" s="16" t="s">
        <v>100</v>
      </c>
      <c r="L66" s="18"/>
      <c r="M66" s="18"/>
      <c r="N66" s="18"/>
    </row>
    <row r="67" spans="1:14" ht="15" thickBot="1" x14ac:dyDescent="0.25">
      <c r="A67" s="107"/>
      <c r="B67" s="18"/>
      <c r="C67" s="18" t="s">
        <v>96</v>
      </c>
      <c r="D67" s="18"/>
      <c r="E67" s="18"/>
      <c r="F67" s="18"/>
      <c r="G67" s="18"/>
      <c r="H67" s="18"/>
      <c r="I67" s="18"/>
      <c r="J67" s="18"/>
      <c r="K67" s="92"/>
      <c r="L67" s="18"/>
      <c r="M67" s="40"/>
      <c r="N67" s="18"/>
    </row>
    <row r="68" spans="1:14" ht="15" thickBot="1" x14ac:dyDescent="0.25">
      <c r="A68" s="107"/>
      <c r="B68" s="18"/>
      <c r="C68" s="18" t="s">
        <v>95</v>
      </c>
      <c r="D68" s="18"/>
      <c r="E68" s="18"/>
      <c r="F68" s="18"/>
      <c r="G68" s="18"/>
      <c r="H68" s="18"/>
      <c r="I68" s="18"/>
      <c r="J68" s="18"/>
      <c r="K68" s="92"/>
      <c r="L68" s="18"/>
      <c r="M68" s="40"/>
      <c r="N68" s="18"/>
    </row>
    <row r="69" spans="1:14" ht="15" thickBot="1" x14ac:dyDescent="0.25">
      <c r="A69" s="107"/>
      <c r="B69" s="18"/>
      <c r="C69" s="18" t="s">
        <v>97</v>
      </c>
      <c r="D69" s="18"/>
      <c r="E69" s="18"/>
      <c r="F69" s="18"/>
      <c r="G69" s="18"/>
      <c r="H69" s="18"/>
      <c r="I69" s="18"/>
      <c r="J69" s="18"/>
      <c r="K69" s="92"/>
      <c r="L69" s="18"/>
      <c r="M69" s="40"/>
      <c r="N69" s="18"/>
    </row>
    <row r="70" spans="1:14" ht="15" thickBot="1" x14ac:dyDescent="0.25">
      <c r="A70" s="107"/>
      <c r="B70" s="18"/>
      <c r="C70" s="18" t="s">
        <v>98</v>
      </c>
      <c r="D70" s="18"/>
      <c r="E70" s="18"/>
      <c r="F70" s="18"/>
      <c r="G70" s="18"/>
      <c r="H70" s="18"/>
      <c r="I70" s="18"/>
      <c r="J70" s="18"/>
      <c r="K70" s="92"/>
      <c r="L70" s="18"/>
      <c r="M70" s="40"/>
      <c r="N70" s="18"/>
    </row>
    <row r="71" spans="1:14" ht="15" thickBot="1" x14ac:dyDescent="0.25">
      <c r="A71" s="107"/>
      <c r="B71" s="18"/>
      <c r="C71" s="18" t="s">
        <v>99</v>
      </c>
      <c r="D71" s="18"/>
      <c r="E71" s="18"/>
      <c r="F71" s="18"/>
      <c r="G71" s="18"/>
      <c r="H71" s="18"/>
      <c r="I71" s="18"/>
      <c r="J71" s="18"/>
      <c r="K71" s="92"/>
      <c r="L71" s="18"/>
      <c r="M71" s="40"/>
      <c r="N71" s="18"/>
    </row>
    <row r="72" spans="1:14" ht="15" thickBot="1" x14ac:dyDescent="0.25">
      <c r="A72" s="107"/>
      <c r="B72" s="18"/>
      <c r="C72" s="18" t="s">
        <v>20</v>
      </c>
      <c r="D72" s="346"/>
      <c r="E72" s="347"/>
      <c r="F72" s="347"/>
      <c r="G72" s="347"/>
      <c r="H72" s="348"/>
      <c r="I72" s="18"/>
      <c r="J72" s="18"/>
      <c r="K72" s="92"/>
      <c r="L72" s="18"/>
      <c r="M72" s="18"/>
      <c r="N72" s="18"/>
    </row>
    <row r="73" spans="1:14" ht="15" thickBot="1" x14ac:dyDescent="0.25">
      <c r="A73" s="10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15" thickBot="1" x14ac:dyDescent="0.25">
      <c r="A74" s="107" t="s">
        <v>695</v>
      </c>
      <c r="B74" s="18" t="s">
        <v>78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40"/>
      <c r="N74" s="18"/>
    </row>
    <row r="75" spans="1:14" ht="15" thickBot="1" x14ac:dyDescent="0.25">
      <c r="A75" s="10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15" thickBot="1" x14ac:dyDescent="0.25">
      <c r="A76" s="107" t="s">
        <v>696</v>
      </c>
      <c r="B76" s="18" t="s">
        <v>604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40"/>
      <c r="N76" s="18"/>
    </row>
    <row r="77" spans="1:14" ht="15" thickBot="1" x14ac:dyDescent="0.25">
      <c r="A77" s="10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 ht="15" thickBot="1" x14ac:dyDescent="0.25">
      <c r="A78" s="107" t="s">
        <v>697</v>
      </c>
      <c r="B78" s="18" t="s">
        <v>34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40"/>
      <c r="N78" s="18"/>
    </row>
    <row r="79" spans="1:14" ht="15" thickBot="1" x14ac:dyDescent="0.25">
      <c r="A79" s="10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5" thickBot="1" x14ac:dyDescent="0.25">
      <c r="A80" s="107" t="s">
        <v>698</v>
      </c>
      <c r="B80" s="18" t="s">
        <v>605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40"/>
      <c r="N80" s="18"/>
    </row>
    <row r="81" spans="1:14" ht="15" thickBot="1" x14ac:dyDescent="0.25">
      <c r="A81" s="10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15" thickBot="1" x14ac:dyDescent="0.25">
      <c r="A82" s="107" t="s">
        <v>699</v>
      </c>
      <c r="B82" s="18" t="s">
        <v>79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40"/>
      <c r="N82" s="18"/>
    </row>
    <row r="83" spans="1:14" ht="15" thickBot="1" x14ac:dyDescent="0.25">
      <c r="A83" s="10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15" thickBot="1" x14ac:dyDescent="0.25">
      <c r="A84" s="107" t="s">
        <v>700</v>
      </c>
      <c r="B84" s="18" t="s">
        <v>771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40"/>
      <c r="N84" s="18"/>
    </row>
    <row r="85" spans="1:14" ht="15" thickBot="1" x14ac:dyDescent="0.25">
      <c r="A85" s="10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15" thickBot="1" x14ac:dyDescent="0.25">
      <c r="A86" s="107" t="s">
        <v>701</v>
      </c>
      <c r="B86" s="18" t="s">
        <v>791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40"/>
      <c r="N86" s="18"/>
    </row>
    <row r="87" spans="1:14" ht="15" thickBot="1" x14ac:dyDescent="0.25">
      <c r="A87" s="10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ht="15" thickBot="1" x14ac:dyDescent="0.25">
      <c r="A88" s="107" t="s">
        <v>702</v>
      </c>
      <c r="B88" s="18" t="s">
        <v>772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40"/>
      <c r="N88" s="18"/>
    </row>
    <row r="89" spans="1:14" ht="15" thickBot="1" x14ac:dyDescent="0.25">
      <c r="A89" s="10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15" thickBot="1" x14ac:dyDescent="0.25">
      <c r="A90" s="107" t="s">
        <v>703</v>
      </c>
      <c r="B90" s="18" t="s">
        <v>791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40"/>
      <c r="N90" s="18"/>
    </row>
    <row r="91" spans="1:14" ht="15" thickBot="1" x14ac:dyDescent="0.25">
      <c r="A91" s="10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15" thickBot="1" x14ac:dyDescent="0.25">
      <c r="A92" s="107" t="s">
        <v>704</v>
      </c>
      <c r="B92" s="18" t="s">
        <v>80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40"/>
      <c r="N92" s="18"/>
    </row>
    <row r="93" spans="1:14" ht="15" thickBot="1" x14ac:dyDescent="0.25">
      <c r="A93" s="10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5" thickBot="1" x14ac:dyDescent="0.25">
      <c r="A94" s="107" t="s">
        <v>705</v>
      </c>
      <c r="B94" s="18" t="s">
        <v>141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40"/>
      <c r="N94" s="18"/>
    </row>
    <row r="95" spans="1:14" ht="15" thickBot="1" x14ac:dyDescent="0.25">
      <c r="A95" s="10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 ht="15" thickBot="1" x14ac:dyDescent="0.25">
      <c r="A96" s="107" t="s">
        <v>706</v>
      </c>
      <c r="B96" s="18" t="s">
        <v>45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40"/>
      <c r="N96" s="18"/>
    </row>
    <row r="97" spans="1:14" ht="15" thickBot="1" x14ac:dyDescent="0.25">
      <c r="A97" s="10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15" thickBot="1" x14ac:dyDescent="0.25">
      <c r="A98" s="107" t="s">
        <v>707</v>
      </c>
      <c r="B98" s="18" t="s">
        <v>46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40"/>
      <c r="N98" s="18"/>
    </row>
    <row r="99" spans="1:14" ht="15" thickBot="1" x14ac:dyDescent="0.25">
      <c r="A99" s="107"/>
      <c r="B99" s="18"/>
      <c r="C99" s="18" t="s">
        <v>93</v>
      </c>
      <c r="D99" s="18"/>
      <c r="E99" s="346"/>
      <c r="F99" s="347"/>
      <c r="G99" s="347"/>
      <c r="H99" s="347"/>
      <c r="I99" s="347"/>
      <c r="J99" s="347"/>
      <c r="K99" s="348"/>
      <c r="L99" s="18"/>
      <c r="M99" s="18"/>
      <c r="N99" s="18"/>
    </row>
    <row r="100" spans="1:14" ht="15" thickBot="1" x14ac:dyDescent="0.25">
      <c r="A100" s="107" t="s">
        <v>708</v>
      </c>
      <c r="B100" s="18" t="s">
        <v>508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40"/>
      <c r="N100" s="18"/>
    </row>
    <row r="101" spans="1:14" ht="15" thickBot="1" x14ac:dyDescent="0.25">
      <c r="A101" s="107"/>
      <c r="B101" s="107"/>
      <c r="C101" s="18" t="s">
        <v>93</v>
      </c>
      <c r="D101" s="18"/>
      <c r="E101" s="346"/>
      <c r="F101" s="347"/>
      <c r="G101" s="347"/>
      <c r="H101" s="347"/>
      <c r="I101" s="347"/>
      <c r="J101" s="347"/>
      <c r="K101" s="348"/>
      <c r="L101" s="18"/>
      <c r="M101" s="18"/>
      <c r="N101" s="18"/>
    </row>
    <row r="102" spans="1:14" x14ac:dyDescent="0.2">
      <c r="A102" s="10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5" thickBot="1" x14ac:dyDescent="0.25">
      <c r="A103" s="107" t="s">
        <v>709</v>
      </c>
      <c r="B103" s="18" t="s">
        <v>101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15" thickBot="1" x14ac:dyDescent="0.25">
      <c r="A104" s="107"/>
      <c r="B104" s="18"/>
      <c r="C104" s="18" t="s">
        <v>102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40"/>
      <c r="N104" s="18"/>
    </row>
    <row r="105" spans="1:14" ht="15" thickBot="1" x14ac:dyDescent="0.25">
      <c r="A105" s="107"/>
      <c r="B105" s="18"/>
      <c r="C105" s="18" t="s">
        <v>103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40"/>
      <c r="N105" s="18"/>
    </row>
    <row r="106" spans="1:14" ht="15" thickBot="1" x14ac:dyDescent="0.25">
      <c r="A106" s="107"/>
      <c r="B106" s="18"/>
      <c r="C106" s="18" t="s">
        <v>104</v>
      </c>
      <c r="D106" s="18"/>
      <c r="E106" s="18"/>
      <c r="F106" s="18"/>
      <c r="G106" s="18"/>
      <c r="H106" s="18"/>
      <c r="I106" s="18"/>
      <c r="J106" s="18"/>
      <c r="K106" s="18"/>
      <c r="L106" s="18"/>
      <c r="M106" s="40"/>
      <c r="N106" s="18"/>
    </row>
    <row r="107" spans="1:14" ht="15" thickBot="1" x14ac:dyDescent="0.25">
      <c r="A107" s="107"/>
      <c r="B107" s="18"/>
      <c r="C107" s="18" t="s">
        <v>105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40"/>
      <c r="N107" s="18"/>
    </row>
    <row r="108" spans="1:14" ht="15" thickBot="1" x14ac:dyDescent="0.25">
      <c r="A108" s="107"/>
      <c r="B108" s="18"/>
      <c r="C108" s="18" t="s">
        <v>20</v>
      </c>
      <c r="D108" s="346"/>
      <c r="E108" s="347"/>
      <c r="F108" s="347"/>
      <c r="G108" s="347"/>
      <c r="H108" s="348"/>
      <c r="I108" s="18"/>
      <c r="J108" s="18"/>
      <c r="K108" s="18"/>
      <c r="L108" s="18"/>
      <c r="M108" s="18"/>
      <c r="N108" s="18"/>
    </row>
    <row r="109" spans="1:14" ht="15" thickBot="1" x14ac:dyDescent="0.25">
      <c r="A109" s="10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15" thickBot="1" x14ac:dyDescent="0.25">
      <c r="A110" s="107" t="s">
        <v>710</v>
      </c>
      <c r="B110" s="18" t="s">
        <v>576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40"/>
      <c r="N110" s="18"/>
    </row>
    <row r="111" spans="1:14" ht="15" thickBot="1" x14ac:dyDescent="0.25">
      <c r="A111" s="107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15" thickBot="1" x14ac:dyDescent="0.25">
      <c r="A112" s="107" t="s">
        <v>711</v>
      </c>
      <c r="B112" s="18" t="s">
        <v>47</v>
      </c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92"/>
      <c r="N112" s="49"/>
    </row>
    <row r="113" spans="1:14" ht="15" thickBot="1" x14ac:dyDescent="0.25">
      <c r="A113" s="10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15" thickBot="1" x14ac:dyDescent="0.25">
      <c r="A114" s="107" t="s">
        <v>712</v>
      </c>
      <c r="B114" s="18" t="s">
        <v>106</v>
      </c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40"/>
      <c r="N114" s="18"/>
    </row>
    <row r="115" spans="1:14" x14ac:dyDescent="0.2">
      <c r="A115" s="10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x14ac:dyDescent="0.2">
      <c r="A116" s="107" t="s">
        <v>713</v>
      </c>
      <c r="B116" s="18" t="s">
        <v>597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48"/>
      <c r="M116" s="48"/>
      <c r="N116" s="18"/>
    </row>
    <row r="117" spans="1:14" ht="15" thickBot="1" x14ac:dyDescent="0.25">
      <c r="A117" s="107"/>
      <c r="B117" s="120" t="s">
        <v>644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48" t="s">
        <v>248</v>
      </c>
      <c r="M117" s="48" t="s">
        <v>249</v>
      </c>
      <c r="N117" s="18"/>
    </row>
    <row r="118" spans="1:14" ht="15.75" thickBot="1" x14ac:dyDescent="0.3">
      <c r="A118" s="107"/>
      <c r="B118" s="18"/>
      <c r="C118" s="18" t="s">
        <v>81</v>
      </c>
      <c r="D118" s="18"/>
      <c r="E118" s="18"/>
      <c r="F118" s="18"/>
      <c r="G118" s="18"/>
      <c r="H118" s="18"/>
      <c r="I118" s="18"/>
      <c r="J118" s="18"/>
      <c r="K118" s="16" t="s">
        <v>53</v>
      </c>
      <c r="L118" s="141"/>
      <c r="M118" s="92"/>
      <c r="N118" s="49"/>
    </row>
    <row r="119" spans="1:14" ht="15.75" thickBot="1" x14ac:dyDescent="0.3">
      <c r="A119" s="107"/>
      <c r="B119" s="18"/>
      <c r="C119" s="18" t="s">
        <v>82</v>
      </c>
      <c r="D119" s="18"/>
      <c r="E119" s="18"/>
      <c r="F119" s="18"/>
      <c r="G119" s="18"/>
      <c r="H119" s="18"/>
      <c r="I119" s="18"/>
      <c r="J119" s="18"/>
      <c r="K119" s="16" t="s">
        <v>53</v>
      </c>
      <c r="L119" s="141"/>
      <c r="M119" s="92"/>
      <c r="N119" s="49"/>
    </row>
    <row r="120" spans="1:14" ht="15.75" thickBot="1" x14ac:dyDescent="0.3">
      <c r="A120" s="107"/>
      <c r="B120" s="18"/>
      <c r="C120" s="18" t="s">
        <v>842</v>
      </c>
      <c r="D120" s="18"/>
      <c r="E120" s="18"/>
      <c r="F120" s="18"/>
      <c r="G120" s="18"/>
      <c r="H120" s="18"/>
      <c r="I120" s="18"/>
      <c r="J120" s="18"/>
      <c r="K120" s="16" t="s">
        <v>53</v>
      </c>
      <c r="L120" s="141"/>
      <c r="M120" s="92"/>
      <c r="N120" s="49"/>
    </row>
    <row r="121" spans="1:14" ht="15.75" thickBot="1" x14ac:dyDescent="0.3">
      <c r="A121" s="107"/>
      <c r="B121" s="18"/>
      <c r="C121" s="18" t="s">
        <v>843</v>
      </c>
      <c r="D121" s="18"/>
      <c r="E121" s="18"/>
      <c r="F121" s="18"/>
      <c r="G121" s="18"/>
      <c r="H121" s="18"/>
      <c r="I121" s="18"/>
      <c r="J121" s="18"/>
      <c r="K121" s="16" t="s">
        <v>53</v>
      </c>
      <c r="L121" s="141"/>
      <c r="M121" s="92"/>
      <c r="N121" s="49"/>
    </row>
    <row r="122" spans="1:14" ht="15.75" thickBot="1" x14ac:dyDescent="0.3">
      <c r="A122" s="107"/>
      <c r="B122" s="18"/>
      <c r="C122" s="18" t="s">
        <v>844</v>
      </c>
      <c r="D122" s="18"/>
      <c r="E122" s="18"/>
      <c r="F122" s="18"/>
      <c r="G122" s="18"/>
      <c r="H122" s="18"/>
      <c r="I122" s="18"/>
      <c r="J122" s="18"/>
      <c r="K122" s="16" t="s">
        <v>53</v>
      </c>
      <c r="L122" s="141"/>
      <c r="M122" s="92"/>
      <c r="N122" s="49"/>
    </row>
    <row r="123" spans="1:14" ht="15.75" thickBot="1" x14ac:dyDescent="0.3">
      <c r="A123" s="107"/>
      <c r="B123" s="18"/>
      <c r="C123" s="18" t="s">
        <v>845</v>
      </c>
      <c r="D123" s="18"/>
      <c r="E123" s="18"/>
      <c r="F123" s="18"/>
      <c r="G123" s="18"/>
      <c r="H123" s="18"/>
      <c r="I123" s="18"/>
      <c r="J123" s="18"/>
      <c r="K123" s="16" t="s">
        <v>53</v>
      </c>
      <c r="L123" s="141"/>
      <c r="M123" s="92"/>
      <c r="N123" s="49"/>
    </row>
    <row r="124" spans="1:14" ht="15.75" thickBot="1" x14ac:dyDescent="0.3">
      <c r="A124" s="107"/>
      <c r="B124" s="18"/>
      <c r="C124" s="18" t="s">
        <v>674</v>
      </c>
      <c r="D124" s="18"/>
      <c r="E124" s="18"/>
      <c r="F124" s="18"/>
      <c r="G124" s="18"/>
      <c r="H124" s="18"/>
      <c r="I124" s="18"/>
      <c r="J124" s="18"/>
      <c r="K124" s="18"/>
      <c r="L124" s="43">
        <f>SUM(L118:L123)</f>
        <v>0</v>
      </c>
      <c r="M124" s="43">
        <f>SUM(M118:M123)</f>
        <v>0</v>
      </c>
      <c r="N124" s="124" t="s">
        <v>650</v>
      </c>
    </row>
    <row r="125" spans="1:14" ht="15.75" thickTop="1" thickBot="1" x14ac:dyDescent="0.25">
      <c r="A125" s="10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</row>
    <row r="126" spans="1:14" ht="15" thickBot="1" x14ac:dyDescent="0.25">
      <c r="A126" s="107" t="s">
        <v>714</v>
      </c>
      <c r="B126" s="18" t="s">
        <v>467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40"/>
      <c r="N126" s="18"/>
    </row>
    <row r="127" spans="1:14" ht="15.75" thickBot="1" x14ac:dyDescent="0.3">
      <c r="A127" s="107"/>
      <c r="B127" s="18"/>
      <c r="C127" s="18" t="s">
        <v>468</v>
      </c>
      <c r="D127" s="18"/>
      <c r="E127" s="18"/>
      <c r="F127" s="18"/>
      <c r="G127" s="18"/>
      <c r="H127" s="18"/>
      <c r="I127" s="18"/>
      <c r="J127" s="16" t="s">
        <v>53</v>
      </c>
      <c r="K127" s="92"/>
      <c r="L127" s="18"/>
      <c r="M127" s="18"/>
      <c r="N127" s="18"/>
    </row>
    <row r="128" spans="1:14" ht="15.75" thickBot="1" x14ac:dyDescent="0.3">
      <c r="A128" s="107"/>
      <c r="B128" s="18"/>
      <c r="C128" s="18"/>
      <c r="D128" s="18"/>
      <c r="E128" s="18"/>
      <c r="F128" s="18"/>
      <c r="G128" s="18"/>
      <c r="H128" s="18"/>
      <c r="I128" s="18"/>
      <c r="J128" s="16"/>
      <c r="K128" s="111"/>
      <c r="L128" s="18"/>
      <c r="M128" s="18"/>
      <c r="N128" s="18"/>
    </row>
    <row r="129" spans="1:14" ht="15.75" thickBot="1" x14ac:dyDescent="0.3">
      <c r="A129" s="107" t="s">
        <v>715</v>
      </c>
      <c r="B129" s="18" t="s">
        <v>470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9" t="s">
        <v>53</v>
      </c>
      <c r="M129" s="92"/>
      <c r="N129" s="18"/>
    </row>
    <row r="130" spans="1:14" ht="15" thickBot="1" x14ac:dyDescent="0.25">
      <c r="A130" s="10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</row>
    <row r="131" spans="1:14" ht="15" thickBot="1" x14ac:dyDescent="0.25">
      <c r="A131" s="107" t="s">
        <v>716</v>
      </c>
      <c r="B131" s="18" t="s">
        <v>132</v>
      </c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40"/>
      <c r="N131" s="18"/>
    </row>
    <row r="132" spans="1:14" ht="15" thickBot="1" x14ac:dyDescent="0.25">
      <c r="A132" s="107"/>
      <c r="B132" s="18"/>
      <c r="C132" s="18" t="s">
        <v>133</v>
      </c>
      <c r="D132" s="44" t="s">
        <v>228</v>
      </c>
      <c r="E132" s="18"/>
      <c r="F132" s="18"/>
      <c r="G132" s="18"/>
      <c r="H132" s="18"/>
      <c r="I132" s="18"/>
      <c r="J132" s="18"/>
      <c r="K132" s="18"/>
      <c r="L132" s="18"/>
      <c r="M132" s="112"/>
      <c r="N132" s="18"/>
    </row>
    <row r="133" spans="1:14" ht="15" thickBot="1" x14ac:dyDescent="0.25">
      <c r="A133" s="107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</row>
    <row r="134" spans="1:14" ht="15" thickBot="1" x14ac:dyDescent="0.25">
      <c r="A134" s="107" t="s">
        <v>717</v>
      </c>
      <c r="B134" s="18" t="s">
        <v>134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40"/>
      <c r="N134" s="18"/>
    </row>
    <row r="135" spans="1:14" ht="15" thickBot="1" x14ac:dyDescent="0.25">
      <c r="A135" s="10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</row>
    <row r="136" spans="1:14" ht="15" thickBot="1" x14ac:dyDescent="0.25">
      <c r="A136" s="107" t="s">
        <v>718</v>
      </c>
      <c r="B136" s="18" t="s">
        <v>135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40"/>
      <c r="N136" s="18"/>
    </row>
    <row r="137" spans="1:14" ht="15" thickBot="1" x14ac:dyDescent="0.25">
      <c r="A137" s="107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</row>
    <row r="138" spans="1:14" ht="15" thickBot="1" x14ac:dyDescent="0.25">
      <c r="A138" s="107" t="s">
        <v>719</v>
      </c>
      <c r="B138" s="18" t="s">
        <v>304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40"/>
      <c r="N138" s="18"/>
    </row>
    <row r="139" spans="1:14" ht="15" thickBot="1" x14ac:dyDescent="0.25">
      <c r="A139" s="107"/>
      <c r="B139" s="107"/>
      <c r="C139" s="107" t="s">
        <v>303</v>
      </c>
      <c r="D139" s="18"/>
      <c r="E139" s="18"/>
      <c r="F139" s="18"/>
      <c r="G139" s="18"/>
      <c r="H139" s="18"/>
      <c r="I139" s="18"/>
      <c r="J139" s="18"/>
      <c r="K139" s="18"/>
      <c r="L139" s="18"/>
      <c r="M139" s="40"/>
      <c r="N139" s="18"/>
    </row>
    <row r="140" spans="1:14" ht="15" thickBot="1" x14ac:dyDescent="0.25">
      <c r="A140" s="107" t="s">
        <v>720</v>
      </c>
      <c r="B140" s="18" t="s">
        <v>305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40"/>
      <c r="N140" s="18"/>
    </row>
    <row r="141" spans="1:14" ht="15" thickBot="1" x14ac:dyDescent="0.25">
      <c r="A141" s="107"/>
      <c r="B141" s="107"/>
      <c r="C141" s="107" t="s">
        <v>303</v>
      </c>
      <c r="D141" s="18"/>
      <c r="E141" s="18"/>
      <c r="F141" s="18"/>
      <c r="G141" s="18"/>
      <c r="H141" s="18"/>
      <c r="I141" s="18"/>
      <c r="J141" s="18"/>
      <c r="K141" s="18"/>
      <c r="L141" s="18"/>
      <c r="M141" s="40"/>
      <c r="N141" s="18"/>
    </row>
    <row r="142" spans="1:14" ht="15" thickBot="1" x14ac:dyDescent="0.25">
      <c r="A142" s="107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</row>
    <row r="143" spans="1:14" ht="15" thickBot="1" x14ac:dyDescent="0.25">
      <c r="A143" s="107" t="s">
        <v>721</v>
      </c>
      <c r="B143" s="18" t="s">
        <v>339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40"/>
      <c r="N143" s="18"/>
    </row>
    <row r="144" spans="1:14" ht="15" thickBot="1" x14ac:dyDescent="0.25">
      <c r="A144" s="107"/>
      <c r="B144" s="107"/>
      <c r="C144" s="107" t="s">
        <v>792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40"/>
      <c r="N144" s="18"/>
    </row>
    <row r="145" spans="1:14" ht="15" thickBot="1" x14ac:dyDescent="0.25">
      <c r="A145" s="107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</row>
    <row r="146" spans="1:14" ht="15" thickBot="1" x14ac:dyDescent="0.25">
      <c r="A146" s="107" t="s">
        <v>722</v>
      </c>
      <c r="B146" s="18" t="s">
        <v>342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40"/>
      <c r="N146" s="18"/>
    </row>
    <row r="147" spans="1:14" ht="15" thickBot="1" x14ac:dyDescent="0.25">
      <c r="A147" s="107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</row>
    <row r="148" spans="1:14" ht="15" thickBot="1" x14ac:dyDescent="0.25">
      <c r="A148" s="107" t="s">
        <v>723</v>
      </c>
      <c r="B148" s="18" t="s">
        <v>306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40"/>
      <c r="N148" s="18"/>
    </row>
    <row r="149" spans="1:14" ht="15" thickBot="1" x14ac:dyDescent="0.25">
      <c r="A149" s="107"/>
      <c r="B149" s="18" t="s">
        <v>307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</row>
    <row r="150" spans="1:14" ht="15" thickBot="1" x14ac:dyDescent="0.25">
      <c r="A150" s="107"/>
      <c r="B150" s="107"/>
      <c r="C150" s="18" t="s">
        <v>343</v>
      </c>
      <c r="D150" s="18"/>
      <c r="E150" s="18"/>
      <c r="F150" s="18"/>
      <c r="G150" s="18"/>
      <c r="H150" s="18"/>
      <c r="I150" s="18"/>
      <c r="J150" s="18"/>
      <c r="K150" s="18"/>
      <c r="L150" s="18"/>
      <c r="M150" s="40"/>
      <c r="N150" s="18"/>
    </row>
    <row r="151" spans="1:14" ht="15" thickBot="1" x14ac:dyDescent="0.25">
      <c r="A151" s="107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4" ht="15" thickBot="1" x14ac:dyDescent="0.25">
      <c r="A152" s="107" t="s">
        <v>724</v>
      </c>
      <c r="B152" s="18" t="s">
        <v>598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40"/>
      <c r="N152" s="18"/>
    </row>
    <row r="153" spans="1:14" ht="15" thickBot="1" x14ac:dyDescent="0.25">
      <c r="A153" s="107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1:14" ht="15" thickBot="1" x14ac:dyDescent="0.25">
      <c r="A154" s="107" t="s">
        <v>725</v>
      </c>
      <c r="B154" s="18" t="s">
        <v>308</v>
      </c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40"/>
      <c r="N154" s="18"/>
    </row>
    <row r="155" spans="1:14" ht="15" thickBot="1" x14ac:dyDescent="0.25">
      <c r="A155" s="107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1:14" ht="15" thickBot="1" x14ac:dyDescent="0.25">
      <c r="A156" s="107" t="s">
        <v>726</v>
      </c>
      <c r="B156" s="18" t="s">
        <v>340</v>
      </c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40"/>
      <c r="N156" s="18"/>
    </row>
    <row r="157" spans="1:14" ht="15" thickBot="1" x14ac:dyDescent="0.25">
      <c r="A157" s="107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1:14" ht="15" thickBot="1" x14ac:dyDescent="0.25">
      <c r="A158" s="107" t="s">
        <v>727</v>
      </c>
      <c r="B158" s="18" t="s">
        <v>309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40"/>
      <c r="N158" s="18"/>
    </row>
    <row r="159" spans="1:14" x14ac:dyDescent="0.2">
      <c r="A159" s="107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1:14" ht="15" thickBot="1" x14ac:dyDescent="0.25">
      <c r="A160" s="107" t="s">
        <v>728</v>
      </c>
      <c r="B160" s="18" t="s">
        <v>345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1:14" ht="15.75" thickBot="1" x14ac:dyDescent="0.3">
      <c r="A161" s="107"/>
      <c r="B161" s="107"/>
      <c r="C161" s="18" t="s">
        <v>310</v>
      </c>
      <c r="D161" s="18"/>
      <c r="E161" s="18"/>
      <c r="F161" s="18"/>
      <c r="G161" s="18"/>
      <c r="H161" s="18"/>
      <c r="I161" s="18"/>
      <c r="J161" s="18"/>
      <c r="K161" s="18"/>
      <c r="L161" s="16" t="s">
        <v>53</v>
      </c>
      <c r="M161" s="140"/>
      <c r="N161" s="18"/>
    </row>
    <row r="162" spans="1:14" ht="15.75" thickBot="1" x14ac:dyDescent="0.3">
      <c r="A162" s="107"/>
      <c r="B162" s="107"/>
      <c r="C162" s="18" t="s">
        <v>311</v>
      </c>
      <c r="D162" s="18"/>
      <c r="E162" s="18"/>
      <c r="F162" s="18"/>
      <c r="G162" s="18"/>
      <c r="H162" s="18"/>
      <c r="I162" s="18"/>
      <c r="J162" s="18"/>
      <c r="K162" s="18"/>
      <c r="L162" s="16" t="s">
        <v>53</v>
      </c>
      <c r="M162" s="140"/>
      <c r="N162" s="18"/>
    </row>
    <row r="163" spans="1:14" ht="15.75" thickBot="1" x14ac:dyDescent="0.3">
      <c r="A163" s="107"/>
      <c r="B163" s="107"/>
      <c r="C163" s="18" t="s">
        <v>312</v>
      </c>
      <c r="D163" s="18"/>
      <c r="E163" s="18"/>
      <c r="F163" s="18"/>
      <c r="G163" s="18"/>
      <c r="H163" s="18"/>
      <c r="I163" s="18"/>
      <c r="J163" s="18"/>
      <c r="K163" s="18"/>
      <c r="L163" s="16" t="s">
        <v>53</v>
      </c>
      <c r="M163" s="140"/>
      <c r="N163" s="18"/>
    </row>
    <row r="164" spans="1:14" x14ac:dyDescent="0.2">
      <c r="A164" s="107"/>
      <c r="B164" s="10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</row>
    <row r="165" spans="1:14" ht="15" thickBot="1" x14ac:dyDescent="0.25">
      <c r="A165" s="107" t="s">
        <v>729</v>
      </c>
      <c r="B165" s="18" t="s">
        <v>313</v>
      </c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</row>
    <row r="166" spans="1:14" ht="15" thickBot="1" x14ac:dyDescent="0.25">
      <c r="A166" s="107"/>
      <c r="B166" s="107"/>
      <c r="C166" s="18" t="s">
        <v>314</v>
      </c>
      <c r="D166" s="18"/>
      <c r="E166" s="18"/>
      <c r="F166" s="18"/>
      <c r="G166" s="18"/>
      <c r="H166" s="18"/>
      <c r="I166" s="18"/>
      <c r="J166" s="18"/>
      <c r="K166" s="18"/>
      <c r="L166" s="18"/>
      <c r="M166" s="40"/>
      <c r="N166" s="18"/>
    </row>
    <row r="167" spans="1:14" ht="15" thickBot="1" x14ac:dyDescent="0.25">
      <c r="A167" s="107"/>
      <c r="B167" s="107"/>
      <c r="C167" s="18" t="s">
        <v>315</v>
      </c>
      <c r="D167" s="18"/>
      <c r="E167" s="18"/>
      <c r="F167" s="18"/>
      <c r="G167" s="18"/>
      <c r="H167" s="18"/>
      <c r="I167" s="18"/>
      <c r="J167" s="18"/>
      <c r="K167" s="18"/>
      <c r="L167" s="18"/>
      <c r="M167" s="40"/>
      <c r="N167" s="18"/>
    </row>
    <row r="168" spans="1:14" ht="15" thickBot="1" x14ac:dyDescent="0.25">
      <c r="A168" s="107"/>
      <c r="B168" s="107"/>
      <c r="C168" s="18" t="s">
        <v>316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40"/>
      <c r="N168" s="18"/>
    </row>
    <row r="169" spans="1:14" ht="15" thickBot="1" x14ac:dyDescent="0.25">
      <c r="A169" s="107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</row>
    <row r="170" spans="1:14" ht="15" thickBot="1" x14ac:dyDescent="0.25">
      <c r="A170" s="107" t="s">
        <v>730</v>
      </c>
      <c r="B170" s="18" t="s">
        <v>355</v>
      </c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40"/>
      <c r="N170" s="18"/>
    </row>
    <row r="171" spans="1:14" ht="15" thickBot="1" x14ac:dyDescent="0.25">
      <c r="A171" s="107"/>
      <c r="B171" s="107"/>
      <c r="C171" s="107" t="s">
        <v>356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40"/>
      <c r="N171" s="18"/>
    </row>
    <row r="172" spans="1:14" ht="15" thickBot="1" x14ac:dyDescent="0.25">
      <c r="A172" s="107"/>
      <c r="B172" s="107"/>
      <c r="C172" s="107" t="s">
        <v>357</v>
      </c>
      <c r="D172" s="18"/>
      <c r="E172" s="18"/>
      <c r="F172" s="18"/>
      <c r="G172" s="18"/>
      <c r="H172" s="18"/>
      <c r="I172" s="18"/>
      <c r="J172" s="18"/>
      <c r="K172" s="18"/>
      <c r="L172" s="18"/>
      <c r="M172" s="40"/>
      <c r="N172" s="18"/>
    </row>
    <row r="173" spans="1:14" x14ac:dyDescent="0.2">
      <c r="A173" s="107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</row>
    <row r="174" spans="1:14" ht="15" thickBot="1" x14ac:dyDescent="0.25">
      <c r="A174" s="107" t="s">
        <v>731</v>
      </c>
      <c r="B174" s="18" t="s">
        <v>790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7"/>
      <c r="N174" s="18"/>
    </row>
    <row r="175" spans="1:14" ht="15" thickBot="1" x14ac:dyDescent="0.25">
      <c r="A175" s="107"/>
      <c r="B175" s="107"/>
      <c r="C175" s="107" t="s">
        <v>130</v>
      </c>
      <c r="D175" s="18"/>
      <c r="E175" s="18"/>
      <c r="F175" s="18"/>
      <c r="G175" s="18"/>
      <c r="H175" s="18"/>
      <c r="I175" s="18"/>
      <c r="J175" s="18"/>
      <c r="K175" s="18"/>
      <c r="L175" s="18"/>
      <c r="M175" s="40"/>
      <c r="N175" s="18"/>
    </row>
    <row r="176" spans="1:14" ht="15" thickBot="1" x14ac:dyDescent="0.25">
      <c r="A176" s="107"/>
      <c r="B176" s="107"/>
      <c r="C176" s="107" t="s">
        <v>358</v>
      </c>
      <c r="D176" s="18"/>
      <c r="E176" s="18"/>
      <c r="F176" s="18"/>
      <c r="G176" s="18"/>
      <c r="H176" s="18"/>
      <c r="I176" s="18"/>
      <c r="J176" s="18"/>
      <c r="K176" s="18"/>
      <c r="L176" s="18"/>
      <c r="M176" s="40"/>
      <c r="N176" s="18"/>
    </row>
    <row r="177" spans="1:14" ht="15" thickBot="1" x14ac:dyDescent="0.25">
      <c r="A177" s="107"/>
      <c r="B177" s="107"/>
      <c r="C177" s="107" t="s">
        <v>359</v>
      </c>
      <c r="D177" s="18"/>
      <c r="E177" s="18"/>
      <c r="F177" s="18"/>
      <c r="G177" s="18"/>
      <c r="H177" s="18"/>
      <c r="I177" s="18"/>
      <c r="J177" s="18"/>
      <c r="K177" s="18"/>
      <c r="L177" s="18"/>
      <c r="M177" s="40"/>
      <c r="N177" s="18"/>
    </row>
    <row r="178" spans="1:14" ht="15" thickBot="1" x14ac:dyDescent="0.25">
      <c r="A178" s="107"/>
      <c r="B178" s="107"/>
      <c r="C178" s="107" t="s">
        <v>658</v>
      </c>
      <c r="D178" s="18"/>
      <c r="E178" s="18"/>
      <c r="F178" s="18"/>
      <c r="G178" s="18"/>
      <c r="H178" s="18"/>
      <c r="I178" s="18"/>
      <c r="J178" s="18"/>
      <c r="K178" s="18"/>
      <c r="L178" s="18"/>
      <c r="M178" s="40"/>
      <c r="N178" s="18"/>
    </row>
    <row r="179" spans="1:14" ht="15" thickBot="1" x14ac:dyDescent="0.25">
      <c r="A179" s="107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 ht="15" thickBot="1" x14ac:dyDescent="0.25">
      <c r="A180" s="107" t="s">
        <v>732</v>
      </c>
      <c r="B180" s="45" t="s">
        <v>427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41"/>
      <c r="N180" s="18"/>
    </row>
    <row r="181" spans="1:14" x14ac:dyDescent="0.2">
      <c r="A181" s="107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 x14ac:dyDescent="0.2">
      <c r="A182" s="107" t="s">
        <v>816</v>
      </c>
      <c r="B182" s="45" t="s">
        <v>428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1:14" ht="15" thickBot="1" x14ac:dyDescent="0.25">
      <c r="A183" s="107"/>
      <c r="B183" s="45" t="s">
        <v>779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 ht="15" thickBot="1" x14ac:dyDescent="0.25">
      <c r="A184" s="107"/>
      <c r="B184" s="45"/>
      <c r="C184" s="18" t="s">
        <v>376</v>
      </c>
      <c r="D184" s="18"/>
      <c r="E184" s="18"/>
      <c r="F184" s="18"/>
      <c r="G184" s="18"/>
      <c r="H184" s="18"/>
      <c r="I184" s="18"/>
      <c r="J184" s="18"/>
      <c r="K184" s="18"/>
      <c r="L184" s="18"/>
      <c r="M184" s="41"/>
      <c r="N184" s="18"/>
    </row>
    <row r="185" spans="1:14" ht="15" thickBot="1" x14ac:dyDescent="0.25">
      <c r="A185" s="107"/>
      <c r="B185" s="107"/>
      <c r="C185" s="45" t="s">
        <v>374</v>
      </c>
      <c r="D185" s="18"/>
      <c r="E185" s="18"/>
      <c r="F185" s="18"/>
      <c r="G185" s="18"/>
      <c r="H185" s="18"/>
      <c r="I185" s="18"/>
      <c r="J185" s="18"/>
      <c r="K185" s="18"/>
      <c r="L185" s="18"/>
      <c r="M185" s="41"/>
      <c r="N185" s="18"/>
    </row>
    <row r="186" spans="1:14" ht="15" thickBot="1" x14ac:dyDescent="0.25">
      <c r="A186" s="107"/>
      <c r="B186" s="107"/>
      <c r="C186" s="45" t="s">
        <v>780</v>
      </c>
      <c r="D186" s="18"/>
      <c r="E186" s="18"/>
      <c r="F186" s="18"/>
      <c r="G186" s="18"/>
      <c r="H186" s="18"/>
      <c r="I186" s="18"/>
      <c r="J186" s="18"/>
      <c r="K186" s="18"/>
      <c r="L186" s="18"/>
      <c r="M186" s="41"/>
      <c r="N186" s="18"/>
    </row>
    <row r="187" spans="1:14" ht="15" thickBot="1" x14ac:dyDescent="0.25">
      <c r="A187" s="107"/>
      <c r="B187" s="107"/>
      <c r="C187" s="45" t="s">
        <v>781</v>
      </c>
      <c r="D187" s="18"/>
      <c r="E187" s="18"/>
      <c r="F187" s="18"/>
      <c r="G187" s="18"/>
      <c r="H187" s="18"/>
      <c r="I187" s="18"/>
      <c r="J187" s="18"/>
      <c r="K187" s="18"/>
      <c r="L187" s="18"/>
      <c r="M187" s="41"/>
      <c r="N187" s="18"/>
    </row>
    <row r="188" spans="1:14" ht="15" thickBot="1" x14ac:dyDescent="0.25">
      <c r="A188" s="107"/>
      <c r="B188" s="107"/>
      <c r="C188" s="18" t="s">
        <v>373</v>
      </c>
      <c r="D188" s="18"/>
      <c r="E188" s="18"/>
      <c r="F188" s="18"/>
      <c r="G188" s="18"/>
      <c r="H188" s="18"/>
      <c r="I188" s="18"/>
      <c r="J188" s="18"/>
      <c r="K188" s="18"/>
      <c r="L188" s="18"/>
      <c r="M188" s="41"/>
      <c r="N188" s="18"/>
    </row>
    <row r="189" spans="1:14" ht="15.75" thickBot="1" x14ac:dyDescent="0.3">
      <c r="A189" s="107"/>
      <c r="B189" s="107"/>
      <c r="C189" s="18" t="s">
        <v>375</v>
      </c>
      <c r="D189" s="18"/>
      <c r="E189" s="18"/>
      <c r="F189" s="18"/>
      <c r="G189" s="18"/>
      <c r="H189" s="18"/>
      <c r="I189" s="18"/>
      <c r="J189" s="18"/>
      <c r="K189" s="18"/>
      <c r="L189" s="18"/>
      <c r="M189" s="83">
        <f>SUM(M184:M188)</f>
        <v>0</v>
      </c>
      <c r="N189" s="18"/>
    </row>
    <row r="190" spans="1:14" ht="15.75" thickTop="1" thickBot="1" x14ac:dyDescent="0.25">
      <c r="A190" s="107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spans="1:14" ht="15" thickBot="1" x14ac:dyDescent="0.25">
      <c r="A191" s="107" t="s">
        <v>733</v>
      </c>
      <c r="B191" s="45" t="s">
        <v>378</v>
      </c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40"/>
      <c r="N191" s="18"/>
    </row>
    <row r="192" spans="1:14" ht="15" thickBot="1" x14ac:dyDescent="0.25">
      <c r="A192" s="107"/>
      <c r="B192" s="42" t="s">
        <v>377</v>
      </c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1:20" ht="15" thickBot="1" x14ac:dyDescent="0.25">
      <c r="A193" s="107"/>
      <c r="B193" s="18"/>
      <c r="C193" s="18" t="s">
        <v>379</v>
      </c>
      <c r="D193" s="18"/>
      <c r="E193" s="18"/>
      <c r="F193" s="18"/>
      <c r="G193" s="18"/>
      <c r="H193" s="18"/>
      <c r="I193" s="18"/>
      <c r="J193" s="18"/>
      <c r="K193" s="18"/>
      <c r="L193" s="18"/>
      <c r="M193" s="40"/>
      <c r="N193" s="18"/>
    </row>
    <row r="194" spans="1:20" ht="15" thickBot="1" x14ac:dyDescent="0.25">
      <c r="A194" s="107"/>
      <c r="B194" s="18"/>
      <c r="C194" s="45" t="s">
        <v>380</v>
      </c>
      <c r="D194" s="18"/>
      <c r="E194" s="18"/>
      <c r="F194" s="18"/>
      <c r="G194" s="18"/>
      <c r="H194" s="18"/>
      <c r="I194" s="18"/>
      <c r="J194" s="18"/>
      <c r="K194" s="18"/>
      <c r="L194" s="18"/>
      <c r="M194" s="40"/>
      <c r="N194" s="18"/>
      <c r="T194" s="3"/>
    </row>
    <row r="195" spans="1:20" ht="15" thickBot="1" x14ac:dyDescent="0.25">
      <c r="A195" s="10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T195" s="3"/>
    </row>
    <row r="196" spans="1:20" ht="15" thickBot="1" x14ac:dyDescent="0.25">
      <c r="A196" s="107" t="s">
        <v>734</v>
      </c>
      <c r="B196" s="45" t="s">
        <v>632</v>
      </c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40"/>
      <c r="N196" s="18"/>
      <c r="T196" s="3"/>
    </row>
    <row r="197" spans="1:20" ht="15" thickBot="1" x14ac:dyDescent="0.25">
      <c r="A197" s="107"/>
      <c r="B197" s="107"/>
      <c r="C197" s="107" t="s">
        <v>381</v>
      </c>
      <c r="D197" s="18"/>
      <c r="E197" s="18"/>
      <c r="F197" s="18"/>
      <c r="G197" s="18"/>
      <c r="H197" s="18"/>
      <c r="I197" s="18"/>
      <c r="J197" s="18"/>
      <c r="K197" s="18"/>
      <c r="L197" s="18"/>
      <c r="M197" s="40"/>
      <c r="N197" s="18"/>
      <c r="T197" s="3"/>
    </row>
    <row r="198" spans="1:20" x14ac:dyDescent="0.2">
      <c r="A198" s="107"/>
      <c r="B198" s="107"/>
      <c r="C198" s="10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T198" s="3"/>
    </row>
    <row r="199" spans="1:20" ht="14.25" customHeight="1" thickBot="1" x14ac:dyDescent="0.25">
      <c r="A199" s="107" t="s">
        <v>735</v>
      </c>
      <c r="B199" s="107" t="s">
        <v>647</v>
      </c>
      <c r="C199" s="107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T199" s="3"/>
    </row>
    <row r="200" spans="1:20" ht="14.25" customHeight="1" thickBot="1" x14ac:dyDescent="0.25">
      <c r="A200" s="107"/>
      <c r="B200" s="45"/>
      <c r="C200" s="18" t="s">
        <v>621</v>
      </c>
      <c r="D200" s="18"/>
      <c r="E200" s="18"/>
      <c r="F200" s="18"/>
      <c r="G200" s="18"/>
      <c r="H200" s="18"/>
      <c r="I200" s="18"/>
      <c r="J200" s="18"/>
      <c r="K200" s="18"/>
      <c r="L200" s="18"/>
      <c r="M200" s="40"/>
      <c r="N200" s="18"/>
      <c r="T200" s="3"/>
    </row>
    <row r="201" spans="1:20" ht="14.25" customHeight="1" thickBot="1" x14ac:dyDescent="0.25">
      <c r="A201" s="107"/>
      <c r="B201" s="45"/>
      <c r="C201" s="18" t="s">
        <v>622</v>
      </c>
      <c r="D201" s="18"/>
      <c r="E201" s="18"/>
      <c r="F201" s="18"/>
      <c r="G201" s="18"/>
      <c r="H201" s="18"/>
      <c r="I201" s="18"/>
      <c r="J201" s="18"/>
      <c r="K201" s="18"/>
      <c r="L201" s="18"/>
      <c r="M201" s="40"/>
      <c r="N201" s="18"/>
      <c r="T201" s="3"/>
    </row>
    <row r="202" spans="1:20" ht="14.25" customHeight="1" thickBot="1" x14ac:dyDescent="0.25">
      <c r="A202" s="107"/>
      <c r="B202" s="45"/>
      <c r="C202" s="18" t="s">
        <v>623</v>
      </c>
      <c r="D202" s="18"/>
      <c r="E202" s="18"/>
      <c r="F202" s="18"/>
      <c r="G202" s="18"/>
      <c r="H202" s="18"/>
      <c r="I202" s="18"/>
      <c r="J202" s="18"/>
      <c r="K202" s="18"/>
      <c r="L202" s="18"/>
      <c r="M202" s="40"/>
      <c r="N202" s="18"/>
      <c r="T202" s="3"/>
    </row>
    <row r="203" spans="1:20" ht="14.25" customHeight="1" thickBot="1" x14ac:dyDescent="0.25">
      <c r="A203" s="107"/>
      <c r="B203" s="45"/>
      <c r="C203" s="18" t="s">
        <v>624</v>
      </c>
      <c r="D203" s="18"/>
      <c r="E203" s="18"/>
      <c r="F203" s="18"/>
      <c r="G203" s="18"/>
      <c r="H203" s="18"/>
      <c r="I203" s="18"/>
      <c r="J203" s="18"/>
      <c r="K203" s="18"/>
      <c r="L203" s="18"/>
      <c r="M203" s="40"/>
      <c r="N203" s="18"/>
      <c r="T203" s="3"/>
    </row>
    <row r="204" spans="1:20" ht="14.25" customHeight="1" thickBot="1" x14ac:dyDescent="0.25">
      <c r="A204" s="107"/>
      <c r="B204" s="45"/>
      <c r="C204" s="18" t="s">
        <v>625</v>
      </c>
      <c r="D204" s="18"/>
      <c r="E204" s="18"/>
      <c r="F204" s="18"/>
      <c r="G204" s="18"/>
      <c r="H204" s="18"/>
      <c r="I204" s="18"/>
      <c r="J204" s="18"/>
      <c r="K204" s="18"/>
      <c r="L204" s="18"/>
      <c r="M204" s="40"/>
      <c r="N204" s="18"/>
      <c r="T204" s="3"/>
    </row>
    <row r="205" spans="1:20" ht="14.25" customHeight="1" thickBot="1" x14ac:dyDescent="0.25">
      <c r="A205" s="107"/>
      <c r="B205" s="107"/>
      <c r="C205" s="10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T205" s="3"/>
    </row>
    <row r="206" spans="1:20" ht="15" thickBot="1" x14ac:dyDescent="0.25">
      <c r="A206" s="107" t="s">
        <v>736</v>
      </c>
      <c r="B206" s="45" t="s">
        <v>653</v>
      </c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40"/>
      <c r="N206" s="18"/>
    </row>
    <row r="207" spans="1:20" ht="15" thickBot="1" x14ac:dyDescent="0.25">
      <c r="A207" s="107"/>
      <c r="B207" s="107"/>
      <c r="C207" s="117" t="s">
        <v>430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40"/>
      <c r="N207" s="18"/>
    </row>
    <row r="208" spans="1:20" ht="15" thickBot="1" x14ac:dyDescent="0.25">
      <c r="A208" s="107"/>
      <c r="B208" s="107"/>
      <c r="C208" s="117" t="s">
        <v>654</v>
      </c>
      <c r="D208" s="18"/>
      <c r="E208" s="18"/>
      <c r="F208" s="18"/>
      <c r="G208" s="18"/>
      <c r="H208" s="18"/>
      <c r="I208" s="18"/>
      <c r="J208" s="18"/>
      <c r="K208" s="18"/>
      <c r="L208" s="18"/>
      <c r="M208" s="40"/>
      <c r="N208" s="18"/>
    </row>
    <row r="209" spans="1:14" ht="15" thickBot="1" x14ac:dyDescent="0.25">
      <c r="A209" s="107"/>
      <c r="B209" s="107"/>
      <c r="C209" s="107" t="s">
        <v>655</v>
      </c>
      <c r="D209" s="18"/>
      <c r="E209" s="18"/>
      <c r="F209" s="18"/>
      <c r="G209" s="18"/>
      <c r="H209" s="18"/>
      <c r="I209" s="18"/>
      <c r="J209" s="18"/>
      <c r="K209" s="18"/>
      <c r="L209" s="18"/>
      <c r="M209" s="40"/>
      <c r="N209" s="18"/>
    </row>
    <row r="210" spans="1:14" ht="15" thickBot="1" x14ac:dyDescent="0.25">
      <c r="A210" s="10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1:14" ht="15" thickBot="1" x14ac:dyDescent="0.25">
      <c r="A211" s="107" t="s">
        <v>817</v>
      </c>
      <c r="B211" s="45" t="s">
        <v>615</v>
      </c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40"/>
      <c r="N211" s="18"/>
    </row>
    <row r="212" spans="1:14" ht="15" thickBot="1" x14ac:dyDescent="0.25">
      <c r="A212" s="107" t="s">
        <v>818</v>
      </c>
      <c r="B212" s="42" t="s">
        <v>410</v>
      </c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1:14" ht="15" thickBot="1" x14ac:dyDescent="0.25">
      <c r="A213" s="107"/>
      <c r="B213" s="107"/>
      <c r="C213" s="117" t="s">
        <v>384</v>
      </c>
      <c r="D213" s="18"/>
      <c r="E213" s="18"/>
      <c r="F213" s="18"/>
      <c r="G213" s="18"/>
      <c r="H213" s="18"/>
      <c r="I213" s="18"/>
      <c r="J213" s="18"/>
      <c r="K213" s="18"/>
      <c r="L213" s="18"/>
      <c r="M213" s="40"/>
      <c r="N213" s="18"/>
    </row>
    <row r="214" spans="1:14" ht="15" thickBot="1" x14ac:dyDescent="0.25">
      <c r="A214" s="107"/>
      <c r="B214" s="107"/>
      <c r="C214" s="117" t="s">
        <v>60</v>
      </c>
      <c r="D214" s="18"/>
      <c r="E214" s="18"/>
      <c r="F214" s="18"/>
      <c r="G214" s="18"/>
      <c r="H214" s="18"/>
      <c r="I214" s="18"/>
      <c r="J214" s="18"/>
      <c r="K214" s="18"/>
      <c r="L214" s="18"/>
      <c r="M214" s="40"/>
      <c r="N214" s="18"/>
    </row>
    <row r="215" spans="1:14" ht="15" thickBot="1" x14ac:dyDescent="0.25">
      <c r="A215" s="107"/>
      <c r="B215" s="107"/>
      <c r="C215" s="117" t="s">
        <v>26</v>
      </c>
      <c r="D215" s="18"/>
      <c r="E215" s="18"/>
      <c r="F215" s="18"/>
      <c r="G215" s="18"/>
      <c r="H215" s="18"/>
      <c r="I215" s="18"/>
      <c r="J215" s="18"/>
      <c r="K215" s="18"/>
      <c r="L215" s="18"/>
      <c r="M215" s="40"/>
      <c r="N215" s="18"/>
    </row>
    <row r="216" spans="1:14" ht="15" thickBot="1" x14ac:dyDescent="0.25">
      <c r="A216" s="107"/>
      <c r="B216" s="107"/>
      <c r="C216" s="117" t="s">
        <v>657</v>
      </c>
      <c r="D216" s="18"/>
      <c r="E216" s="18"/>
      <c r="F216" s="18"/>
      <c r="G216" s="18"/>
      <c r="H216" s="18"/>
      <c r="I216" s="18"/>
      <c r="J216" s="18"/>
      <c r="K216" s="18"/>
      <c r="L216" s="18"/>
      <c r="M216" s="40"/>
      <c r="N216" s="18"/>
    </row>
    <row r="217" spans="1:14" ht="15" thickBot="1" x14ac:dyDescent="0.25">
      <c r="A217" s="107"/>
      <c r="B217" s="107"/>
      <c r="C217" s="117" t="s">
        <v>61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40"/>
      <c r="N217" s="18"/>
    </row>
    <row r="218" spans="1:14" x14ac:dyDescent="0.2">
      <c r="A218" s="107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</row>
    <row r="219" spans="1:14" ht="15" thickBot="1" x14ac:dyDescent="0.25">
      <c r="A219" s="107" t="s">
        <v>819</v>
      </c>
      <c r="B219" s="42" t="s">
        <v>648</v>
      </c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</row>
    <row r="220" spans="1:14" ht="15" thickBot="1" x14ac:dyDescent="0.25">
      <c r="A220" s="107"/>
      <c r="B220" s="107"/>
      <c r="C220" s="117" t="s">
        <v>384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39"/>
      <c r="N220" s="18"/>
    </row>
    <row r="221" spans="1:14" ht="15" thickBot="1" x14ac:dyDescent="0.25">
      <c r="A221" s="107"/>
      <c r="B221" s="107"/>
      <c r="C221" s="117" t="s">
        <v>60</v>
      </c>
      <c r="D221" s="18"/>
      <c r="E221" s="18"/>
      <c r="F221" s="18"/>
      <c r="G221" s="18"/>
      <c r="H221" s="18"/>
      <c r="I221" s="18"/>
      <c r="J221" s="18"/>
      <c r="K221" s="18"/>
      <c r="L221" s="18"/>
      <c r="M221" s="39"/>
      <c r="N221" s="18"/>
    </row>
    <row r="222" spans="1:14" ht="15" thickBot="1" x14ac:dyDescent="0.25">
      <c r="A222" s="107"/>
      <c r="B222" s="107"/>
      <c r="C222" s="117" t="s">
        <v>26</v>
      </c>
      <c r="D222" s="18"/>
      <c r="E222" s="18"/>
      <c r="F222" s="18"/>
      <c r="G222" s="18"/>
      <c r="H222" s="18"/>
      <c r="I222" s="18"/>
      <c r="J222" s="18"/>
      <c r="K222" s="18"/>
      <c r="L222" s="18"/>
      <c r="M222" s="39"/>
      <c r="N222" s="18"/>
    </row>
    <row r="223" spans="1:14" ht="15" thickBot="1" x14ac:dyDescent="0.25">
      <c r="A223" s="107"/>
      <c r="B223" s="107"/>
      <c r="C223" s="117" t="s">
        <v>657</v>
      </c>
      <c r="D223" s="18"/>
      <c r="E223" s="18"/>
      <c r="F223" s="18"/>
      <c r="G223" s="18"/>
      <c r="H223" s="18"/>
      <c r="I223" s="18"/>
      <c r="J223" s="18"/>
      <c r="K223" s="18"/>
      <c r="L223" s="18"/>
      <c r="M223" s="39"/>
      <c r="N223" s="18"/>
    </row>
    <row r="224" spans="1:14" ht="15" thickBot="1" x14ac:dyDescent="0.25">
      <c r="A224" s="107"/>
      <c r="B224" s="107"/>
      <c r="C224" s="117" t="s">
        <v>61</v>
      </c>
      <c r="D224" s="18"/>
      <c r="E224" s="18"/>
      <c r="F224" s="18"/>
      <c r="G224" s="18"/>
      <c r="H224" s="18"/>
      <c r="I224" s="18"/>
      <c r="J224" s="18"/>
      <c r="K224" s="18"/>
      <c r="L224" s="18"/>
      <c r="M224" s="39"/>
      <c r="N224" s="18"/>
    </row>
    <row r="225" spans="1:20" x14ac:dyDescent="0.2">
      <c r="A225" s="107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</row>
    <row r="226" spans="1:20" ht="15" thickBot="1" x14ac:dyDescent="0.25">
      <c r="A226" s="107" t="s">
        <v>820</v>
      </c>
      <c r="B226" s="42" t="s">
        <v>509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</row>
    <row r="227" spans="1:20" ht="15" thickBot="1" x14ac:dyDescent="0.25">
      <c r="A227" s="107"/>
      <c r="B227" s="107"/>
      <c r="C227" s="117" t="s">
        <v>384</v>
      </c>
      <c r="D227" s="18"/>
      <c r="E227" s="18"/>
      <c r="F227" s="18"/>
      <c r="G227" s="18"/>
      <c r="H227" s="18"/>
      <c r="I227" s="18"/>
      <c r="J227" s="18"/>
      <c r="K227" s="18"/>
      <c r="L227" s="18"/>
      <c r="M227" s="39"/>
      <c r="N227" s="18"/>
    </row>
    <row r="228" spans="1:20" ht="15" thickBot="1" x14ac:dyDescent="0.25">
      <c r="A228" s="107"/>
      <c r="B228" s="107"/>
      <c r="C228" s="117" t="s">
        <v>60</v>
      </c>
      <c r="D228" s="18"/>
      <c r="E228" s="18"/>
      <c r="F228" s="18"/>
      <c r="G228" s="18"/>
      <c r="H228" s="18"/>
      <c r="I228" s="18"/>
      <c r="J228" s="18"/>
      <c r="K228" s="18"/>
      <c r="L228" s="18"/>
      <c r="M228" s="39"/>
      <c r="N228" s="18"/>
    </row>
    <row r="229" spans="1:20" ht="15" thickBot="1" x14ac:dyDescent="0.25">
      <c r="A229" s="107"/>
      <c r="B229" s="107"/>
      <c r="C229" s="117" t="s">
        <v>26</v>
      </c>
      <c r="D229" s="18"/>
      <c r="E229" s="18"/>
      <c r="F229" s="18"/>
      <c r="G229" s="18"/>
      <c r="H229" s="18"/>
      <c r="I229" s="18"/>
      <c r="J229" s="18"/>
      <c r="K229" s="18"/>
      <c r="L229" s="18"/>
      <c r="M229" s="39"/>
      <c r="N229" s="18"/>
    </row>
    <row r="230" spans="1:20" ht="15" thickBot="1" x14ac:dyDescent="0.25">
      <c r="A230" s="107"/>
      <c r="B230" s="107"/>
      <c r="C230" s="117" t="s">
        <v>657</v>
      </c>
      <c r="D230" s="18"/>
      <c r="E230" s="18"/>
      <c r="F230" s="18"/>
      <c r="G230" s="18"/>
      <c r="H230" s="18"/>
      <c r="I230" s="18"/>
      <c r="J230" s="18"/>
      <c r="K230" s="18"/>
      <c r="L230" s="18"/>
      <c r="M230" s="39"/>
      <c r="N230" s="18"/>
    </row>
    <row r="231" spans="1:20" ht="15" thickBot="1" x14ac:dyDescent="0.25">
      <c r="A231" s="107"/>
      <c r="B231" s="107"/>
      <c r="C231" s="117" t="s">
        <v>61</v>
      </c>
      <c r="D231" s="18"/>
      <c r="E231" s="18"/>
      <c r="F231" s="18"/>
      <c r="G231" s="18"/>
      <c r="H231" s="18"/>
      <c r="I231" s="18"/>
      <c r="J231" s="18"/>
      <c r="K231" s="18"/>
      <c r="L231" s="18"/>
      <c r="M231" s="39"/>
      <c r="N231" s="18"/>
    </row>
    <row r="232" spans="1:20" ht="15" thickBot="1" x14ac:dyDescent="0.25">
      <c r="A232" s="107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T232" s="3"/>
    </row>
    <row r="233" spans="1:20" ht="15" thickBot="1" x14ac:dyDescent="0.25">
      <c r="A233" s="107" t="s">
        <v>821</v>
      </c>
      <c r="B233" s="45" t="s">
        <v>392</v>
      </c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39"/>
      <c r="N233" s="18"/>
      <c r="T233" s="3"/>
    </row>
    <row r="234" spans="1:20" ht="15" thickBot="1" x14ac:dyDescent="0.25">
      <c r="A234" s="107"/>
      <c r="B234" s="45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T234" s="3"/>
    </row>
    <row r="235" spans="1:20" ht="15" thickBot="1" x14ac:dyDescent="0.25">
      <c r="A235" s="107" t="s">
        <v>737</v>
      </c>
      <c r="B235" s="45" t="s">
        <v>552</v>
      </c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39"/>
      <c r="N235" s="18"/>
      <c r="T235" s="3"/>
    </row>
    <row r="236" spans="1:20" ht="15" thickBot="1" x14ac:dyDescent="0.25">
      <c r="A236" s="107"/>
      <c r="B236" s="45"/>
      <c r="C236" s="107" t="s">
        <v>553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82"/>
      <c r="N236" s="18"/>
      <c r="T236" s="3"/>
    </row>
    <row r="237" spans="1:20" ht="15" thickBot="1" x14ac:dyDescent="0.25">
      <c r="A237" s="107"/>
      <c r="B237" s="45"/>
      <c r="C237" s="107" t="s">
        <v>554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82"/>
      <c r="N237" s="18"/>
      <c r="T237" s="3"/>
    </row>
    <row r="238" spans="1:20" ht="15" thickBot="1" x14ac:dyDescent="0.25">
      <c r="A238" s="107"/>
      <c r="B238" s="45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T238" s="3"/>
    </row>
    <row r="239" spans="1:20" ht="15" thickBot="1" x14ac:dyDescent="0.25">
      <c r="A239" s="107" t="s">
        <v>738</v>
      </c>
      <c r="B239" s="45" t="s">
        <v>555</v>
      </c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31"/>
      <c r="N239" s="18"/>
      <c r="T239" s="3"/>
    </row>
    <row r="240" spans="1:20" ht="15" thickBot="1" x14ac:dyDescent="0.25">
      <c r="A240" s="107"/>
      <c r="B240" s="45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T240" s="3"/>
    </row>
    <row r="241" spans="1:20" ht="15" thickBot="1" x14ac:dyDescent="0.25">
      <c r="A241" s="107" t="s">
        <v>739</v>
      </c>
      <c r="B241" s="45" t="s">
        <v>795</v>
      </c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40"/>
      <c r="N241" s="18"/>
      <c r="T241" s="3"/>
    </row>
    <row r="242" spans="1:20" ht="15" thickBot="1" x14ac:dyDescent="0.25">
      <c r="A242" s="107"/>
      <c r="B242" s="45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T242" s="3"/>
    </row>
    <row r="243" spans="1:20" ht="15" thickBot="1" x14ac:dyDescent="0.25">
      <c r="A243" s="107" t="s">
        <v>793</v>
      </c>
      <c r="B243" s="45" t="s">
        <v>796</v>
      </c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40"/>
      <c r="N243" s="18"/>
      <c r="T243" s="3"/>
    </row>
    <row r="244" spans="1:20" ht="15" thickBot="1" x14ac:dyDescent="0.25">
      <c r="A244" s="107"/>
      <c r="B244" s="45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T244" s="3"/>
    </row>
    <row r="245" spans="1:20" ht="15" thickBot="1" x14ac:dyDescent="0.25">
      <c r="A245" s="107" t="s">
        <v>794</v>
      </c>
      <c r="B245" s="45" t="s">
        <v>846</v>
      </c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40"/>
      <c r="N245" s="18"/>
      <c r="T245" s="3"/>
    </row>
    <row r="246" spans="1:20" x14ac:dyDescent="0.2">
      <c r="A246" s="10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T246" s="3"/>
    </row>
    <row r="247" spans="1:20" x14ac:dyDescent="0.2">
      <c r="A247" s="107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T247" s="3"/>
    </row>
    <row r="248" spans="1:20" s="107" customFormat="1" ht="15" x14ac:dyDescent="0.25">
      <c r="A248" s="105" t="s">
        <v>867</v>
      </c>
    </row>
    <row r="249" spans="1:20" ht="15" thickBot="1" x14ac:dyDescent="0.25">
      <c r="A249" s="107" t="s">
        <v>740</v>
      </c>
      <c r="B249" s="45" t="s">
        <v>847</v>
      </c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T249" s="3"/>
    </row>
    <row r="250" spans="1:20" ht="15" thickBot="1" x14ac:dyDescent="0.25">
      <c r="A250" s="107"/>
      <c r="B250" s="45"/>
      <c r="C250" s="18" t="s">
        <v>848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42"/>
      <c r="N250" s="18"/>
      <c r="T250" s="3"/>
    </row>
    <row r="251" spans="1:20" ht="15" thickBot="1" x14ac:dyDescent="0.25">
      <c r="A251" s="107"/>
      <c r="B251" s="45"/>
      <c r="C251" s="18" t="s">
        <v>849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42"/>
      <c r="N251" s="18"/>
      <c r="T251" s="3"/>
    </row>
    <row r="252" spans="1:20" ht="15" thickBot="1" x14ac:dyDescent="0.25">
      <c r="A252" s="107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T252" s="3"/>
    </row>
    <row r="253" spans="1:20" ht="15" thickBot="1" x14ac:dyDescent="0.25">
      <c r="A253" s="107" t="s">
        <v>741</v>
      </c>
      <c r="B253" s="45" t="s">
        <v>856</v>
      </c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40"/>
      <c r="N253" s="18"/>
      <c r="T253" s="3"/>
    </row>
    <row r="254" spans="1:20" ht="15" thickBot="1" x14ac:dyDescent="0.25">
      <c r="A254" s="10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T254" s="3"/>
    </row>
    <row r="255" spans="1:20" ht="15" thickBot="1" x14ac:dyDescent="0.25">
      <c r="A255" s="107" t="s">
        <v>742</v>
      </c>
      <c r="B255" s="45" t="s">
        <v>857</v>
      </c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42"/>
      <c r="N255" s="18"/>
      <c r="T255" s="3"/>
    </row>
    <row r="256" spans="1:20" ht="15" thickBot="1" x14ac:dyDescent="0.25">
      <c r="A256" s="107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T256" s="3"/>
    </row>
    <row r="257" spans="1:20" ht="15" thickBot="1" x14ac:dyDescent="0.25">
      <c r="A257" s="107" t="s">
        <v>743</v>
      </c>
      <c r="B257" s="45" t="s">
        <v>858</v>
      </c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40"/>
      <c r="N257" s="18"/>
      <c r="T257" s="3"/>
    </row>
    <row r="258" spans="1:20" ht="15" thickBot="1" x14ac:dyDescent="0.25">
      <c r="A258" s="107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T258" s="3"/>
    </row>
    <row r="259" spans="1:20" ht="15" thickBot="1" x14ac:dyDescent="0.25">
      <c r="A259" s="107" t="s">
        <v>744</v>
      </c>
      <c r="B259" s="18" t="s">
        <v>868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42"/>
      <c r="N259" s="18"/>
      <c r="T259" s="3"/>
    </row>
    <row r="260" spans="1:20" x14ac:dyDescent="0.2">
      <c r="A260" s="107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T260" s="3"/>
    </row>
    <row r="261" spans="1:20" ht="15.75" thickBot="1" x14ac:dyDescent="0.3">
      <c r="A261" s="105" t="s">
        <v>393</v>
      </c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</row>
    <row r="262" spans="1:20" ht="15" thickBot="1" x14ac:dyDescent="0.25">
      <c r="A262" s="107" t="s">
        <v>745</v>
      </c>
      <c r="B262" s="18" t="s">
        <v>394</v>
      </c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40"/>
      <c r="N262" s="18"/>
    </row>
    <row r="263" spans="1:20" ht="15" thickBot="1" x14ac:dyDescent="0.25">
      <c r="A263" s="107"/>
      <c r="B263" s="107"/>
      <c r="C263" s="45" t="s">
        <v>395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82"/>
      <c r="N263" s="18" t="s">
        <v>651</v>
      </c>
    </row>
    <row r="264" spans="1:20" ht="15" thickBot="1" x14ac:dyDescent="0.25">
      <c r="A264" s="10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</row>
    <row r="265" spans="1:20" ht="15" thickBot="1" x14ac:dyDescent="0.25">
      <c r="A265" s="107" t="s">
        <v>852</v>
      </c>
      <c r="B265" s="18" t="s">
        <v>396</v>
      </c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40"/>
      <c r="N265" s="18"/>
    </row>
    <row r="266" spans="1:20" ht="15" thickBot="1" x14ac:dyDescent="0.25">
      <c r="A266" s="107"/>
      <c r="B266" s="107"/>
      <c r="C266" s="45" t="s">
        <v>395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82"/>
      <c r="N266" s="18" t="s">
        <v>651</v>
      </c>
    </row>
    <row r="267" spans="1:20" ht="15" thickBot="1" x14ac:dyDescent="0.25">
      <c r="A267" s="107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</row>
    <row r="268" spans="1:20" ht="15" thickBot="1" x14ac:dyDescent="0.25">
      <c r="A268" s="107" t="s">
        <v>853</v>
      </c>
      <c r="B268" s="18" t="s">
        <v>429</v>
      </c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40"/>
      <c r="N268" s="18"/>
    </row>
    <row r="269" spans="1:20" ht="15" thickBot="1" x14ac:dyDescent="0.25">
      <c r="A269" s="107"/>
      <c r="B269" s="107"/>
      <c r="C269" s="45" t="s">
        <v>395</v>
      </c>
      <c r="D269" s="18"/>
      <c r="E269" s="18"/>
      <c r="F269" s="18"/>
      <c r="G269" s="18"/>
      <c r="H269" s="18"/>
      <c r="I269" s="18"/>
      <c r="J269" s="18"/>
      <c r="K269" s="18"/>
      <c r="L269" s="18"/>
      <c r="M269" s="82"/>
      <c r="N269" s="18" t="s">
        <v>651</v>
      </c>
    </row>
    <row r="270" spans="1:20" ht="15" thickBot="1" x14ac:dyDescent="0.25">
      <c r="A270" s="10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</row>
    <row r="271" spans="1:20" ht="15" thickBot="1" x14ac:dyDescent="0.25">
      <c r="A271" s="107" t="s">
        <v>854</v>
      </c>
      <c r="B271" s="18" t="s">
        <v>397</v>
      </c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40"/>
      <c r="N271" s="18"/>
    </row>
    <row r="272" spans="1:20" ht="15" thickBot="1" x14ac:dyDescent="0.25">
      <c r="A272" s="107"/>
      <c r="B272" s="107"/>
      <c r="C272" s="45" t="s">
        <v>398</v>
      </c>
      <c r="D272" s="18"/>
      <c r="E272" s="18"/>
      <c r="F272" s="18"/>
      <c r="G272" s="18"/>
      <c r="H272" s="18"/>
      <c r="I272" s="18"/>
      <c r="J272" s="18"/>
      <c r="K272" s="18"/>
      <c r="L272" s="18"/>
      <c r="M272" s="82"/>
      <c r="N272" s="18" t="s">
        <v>627</v>
      </c>
    </row>
    <row r="273" spans="1:20" ht="15" thickBot="1" x14ac:dyDescent="0.25">
      <c r="A273" s="10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</row>
    <row r="274" spans="1:20" ht="15" thickBot="1" x14ac:dyDescent="0.25">
      <c r="A274" s="107" t="s">
        <v>855</v>
      </c>
      <c r="B274" s="18" t="s">
        <v>466</v>
      </c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40"/>
      <c r="N274" s="18"/>
    </row>
    <row r="275" spans="1:20" ht="15" thickBot="1" x14ac:dyDescent="0.25">
      <c r="A275" s="10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</row>
    <row r="276" spans="1:20" ht="15" thickBot="1" x14ac:dyDescent="0.25">
      <c r="A276" s="107" t="s">
        <v>869</v>
      </c>
      <c r="B276" s="18" t="s">
        <v>399</v>
      </c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40"/>
      <c r="N276" s="18"/>
      <c r="T276" s="3"/>
    </row>
    <row r="277" spans="1:20" ht="15" thickBot="1" x14ac:dyDescent="0.25">
      <c r="A277" s="107"/>
      <c r="B277" s="18"/>
      <c r="C277" s="18" t="s">
        <v>593</v>
      </c>
      <c r="D277" s="18"/>
      <c r="E277" s="346"/>
      <c r="F277" s="347"/>
      <c r="G277" s="347"/>
      <c r="H277" s="347"/>
      <c r="I277" s="347"/>
      <c r="J277" s="347"/>
      <c r="K277" s="348"/>
      <c r="L277" s="18"/>
      <c r="M277" s="18"/>
      <c r="N277" s="18"/>
      <c r="T277" s="3"/>
    </row>
    <row r="278" spans="1:20" ht="15" thickBot="1" x14ac:dyDescent="0.25">
      <c r="A278" s="107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T278" s="3"/>
    </row>
    <row r="279" spans="1:20" ht="15" thickBot="1" x14ac:dyDescent="0.25">
      <c r="A279" s="107" t="s">
        <v>883</v>
      </c>
      <c r="B279" s="45" t="s">
        <v>885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40"/>
      <c r="N279" s="18"/>
      <c r="T279" s="3"/>
    </row>
    <row r="280" spans="1:20" ht="15" thickBot="1" x14ac:dyDescent="0.25">
      <c r="A280" s="107"/>
      <c r="B280" s="45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T280" s="3"/>
    </row>
    <row r="281" spans="1:20" ht="15" thickBot="1" x14ac:dyDescent="0.25">
      <c r="A281" s="107" t="s">
        <v>884</v>
      </c>
      <c r="B281" s="45" t="s">
        <v>886</v>
      </c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40"/>
      <c r="N281" s="18"/>
      <c r="T281" s="3"/>
    </row>
    <row r="282" spans="1:20" x14ac:dyDescent="0.2">
      <c r="A282" s="10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T282" s="3"/>
    </row>
    <row r="283" spans="1:20" x14ac:dyDescent="0.2">
      <c r="T283" s="3"/>
    </row>
  </sheetData>
  <sheetProtection algorithmName="SHA-512" hashValue="3x6xQZzLieqv6DQhI4dNOUA5EXqG2rGpOFbsagDaoK0OOcGEq7cZ23JSr0itwLcKGOZJGJyanhyApRgjLO4R0g==" saltValue="XG6A3QFX6zVkmxgrZNlWCQ==" spinCount="100000" sheet="1" selectLockedCells="1"/>
  <mergeCells count="7">
    <mergeCell ref="E277:K277"/>
    <mergeCell ref="D108:H108"/>
    <mergeCell ref="D50:H50"/>
    <mergeCell ref="D63:H63"/>
    <mergeCell ref="D72:H72"/>
    <mergeCell ref="E99:K99"/>
    <mergeCell ref="E101:K101"/>
  </mergeCells>
  <phoneticPr fontId="6" type="noConversion"/>
  <dataValidations count="20">
    <dataValidation type="list" allowBlank="1" showInputMessage="1" showErrorMessage="1" sqref="M27" xr:uid="{00000000-0002-0000-0700-000000000000}">
      <formula1>YesNo</formula1>
    </dataValidation>
    <dataValidation type="list" allowBlank="1" showInputMessage="1" showErrorMessage="1" sqref="M132" xr:uid="{00000000-0002-0000-0700-000001000000}">
      <formula1>"Semi-annually, Annually, Bi-annually"</formula1>
    </dataValidation>
    <dataValidation type="list" allowBlank="1" showInputMessage="1" showErrorMessage="1" sqref="M233" xr:uid="{00000000-0002-0000-0700-000002000000}">
      <formula1>"Straight Salary, WRVU Benchmark, Salary plus a productivity bonus if production is above a certain benchmark, Other,N/A"</formula1>
    </dataValidation>
    <dataValidation type="list" allowBlank="1" showInputMessage="1" showErrorMessage="1" sqref="M276" xr:uid="{00000000-0002-0000-0700-000003000000}">
      <formula1>"Fair Market Value, Net Book Value,Fixed Dollar Buy-In,Other,N/A"</formula1>
    </dataValidation>
    <dataValidation type="decimal" allowBlank="1" showInputMessage="1" showErrorMessage="1" sqref="M32:M33" xr:uid="{00000000-0002-0000-0700-000004000000}">
      <formula1>-5</formula1>
      <formula2>5</formula2>
    </dataValidation>
    <dataValidation type="decimal" allowBlank="1" showInputMessage="1" showErrorMessage="1" sqref="L118 M118:M123 L120:L123" xr:uid="{00000000-0002-0000-0700-000005000000}">
      <formula1>0</formula1>
      <formula2>500000000</formula2>
    </dataValidation>
    <dataValidation type="decimal" allowBlank="1" showInputMessage="1" showErrorMessage="1" sqref="M112" xr:uid="{00000000-0002-0000-0700-000006000000}">
      <formula1>0</formula1>
      <formula2>1000</formula2>
    </dataValidation>
    <dataValidation type="decimal" allowBlank="1" showInputMessage="1" showErrorMessage="1" sqref="K67:K72" xr:uid="{00000000-0002-0000-0700-000007000000}">
      <formula1>0</formula1>
      <formula2>100</formula2>
    </dataValidation>
    <dataValidation type="list" allowBlank="1" showInputMessage="1" showErrorMessage="1" sqref="M7:M18 M28:M30 M200:M204 M53:M62 M67:M71 M74 M35 M82 M84 M92 M94 M96 M98 M100 M104:M107 M110 M114 M126 M131 M134 M136 M138:M141 M39:M49 M146 M148 M150 M152 M154 M156 M158 M166:M168 M170:M172 M206 M191 M143 M88 M274 M211 M213:M217 M262 M265 M268 M271 M80 M78 M76 M196:M197 M245 M241 M243 M193 M279 M281" xr:uid="{00000000-0002-0000-0700-000008000000}">
      <formula1>"Yes,No"</formula1>
    </dataValidation>
    <dataValidation type="list" allowBlank="1" showInputMessage="1" showErrorMessage="1" sqref="M235" xr:uid="{00000000-0002-0000-0700-000009000000}">
      <formula1>"Neurosurgeon (100%), Practice (100%), Combined (Split %)"</formula1>
    </dataValidation>
    <dataValidation type="list" allowBlank="1" showInputMessage="1" showErrorMessage="1" sqref="M236" xr:uid="{00000000-0002-0000-0700-00000A000000}">
      <formula1>"Yes, No"</formula1>
    </dataValidation>
    <dataValidation type="list" allowBlank="1" showInputMessage="1" showErrorMessage="1" sqref="M86 M90" xr:uid="{00000000-0002-0000-0700-00000B000000}">
      <formula1>"Increased, Decreased"</formula1>
    </dataValidation>
    <dataValidation type="list" allowBlank="1" showInputMessage="1" showErrorMessage="1" sqref="M266 M269 M263" xr:uid="{00000000-0002-0000-0700-00000C000000}">
      <formula1>"55,56,57,58,59,60,61,62,63,64,65,66,67,68,69,70,71,72,73,74,75"</formula1>
    </dataValidation>
    <dataValidation type="list" allowBlank="1" showInputMessage="1" showErrorMessage="1" sqref="M272" xr:uid="{00000000-0002-0000-0700-00000D000000}">
      <formula1>"1,2,3,4,5,6,7,8,9,10"</formula1>
    </dataValidation>
    <dataValidation type="list" allowBlank="1" showInputMessage="1" showErrorMessage="1" sqref="M144" xr:uid="{00000000-0002-0000-0700-00000E000000}">
      <formula1>"Renewal,New Employment"</formula1>
    </dataValidation>
    <dataValidation type="whole" allowBlank="1" showInputMessage="1" showErrorMessage="1" sqref="M250:M251 M255" xr:uid="{00000000-0002-0000-0700-00000F000000}">
      <formula1>0</formula1>
      <formula2>50000000</formula2>
    </dataValidation>
    <dataValidation type="list" allowBlank="1" showInputMessage="1" showErrorMessage="1" sqref="M253" xr:uid="{00000000-0002-0000-0700-000010000000}">
      <formula1>"&lt; 1 month, 1-3 months, 3-6 months, &gt; 6 months"</formula1>
    </dataValidation>
    <dataValidation type="list" allowBlank="1" showInputMessage="1" showErrorMessage="1" sqref="M257" xr:uid="{00000000-0002-0000-0700-000011000000}">
      <formula1>"Productivity, Predetermined goals, Discretionary, Other, N/A"</formula1>
    </dataValidation>
    <dataValidation type="list" allowBlank="1" showInputMessage="1" showErrorMessage="1" sqref="M259" xr:uid="{00000000-0002-0000-0700-000012000000}">
      <formula1>"MD, APP Manager, Administrative Manager, Other"</formula1>
    </dataValidation>
    <dataValidation type="list" allowBlank="1" showInputMessage="1" showErrorMessage="1" sqref="M194" xr:uid="{00000000-0002-0000-0700-000013000000}">
      <formula1>"Hospital, Physician, Insurance, Other"</formula1>
    </dataValidation>
  </dataValidations>
  <pageMargins left="0.7" right="0.7" top="0.75" bottom="0.75" header="0.3" footer="0.3"/>
  <pageSetup scale="54" fitToHeight="2" orientation="landscape" r:id="rId1"/>
  <rowBreaks count="5" manualBreakCount="5">
    <brk id="51" max="13" man="1"/>
    <brk id="110" max="13" man="1"/>
    <brk id="164" max="13" man="1"/>
    <brk id="210" max="13" man="1"/>
    <brk id="260" max="1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59"/>
  <sheetViews>
    <sheetView view="pageBreakPreview" zoomScaleNormal="75" zoomScaleSheetLayoutView="100" workbookViewId="0">
      <selection activeCell="G11" sqref="G11"/>
    </sheetView>
  </sheetViews>
  <sheetFormatPr defaultColWidth="9.140625" defaultRowHeight="15.75" customHeight="1" x14ac:dyDescent="0.2"/>
  <cols>
    <col min="1" max="1" width="4.85546875" style="1" customWidth="1"/>
    <col min="2" max="2" width="7.42578125" style="18" customWidth="1"/>
    <col min="3" max="3" width="73.42578125" style="18" customWidth="1"/>
    <col min="4" max="4" width="12.85546875" style="1" customWidth="1"/>
    <col min="5" max="7" width="12.7109375" style="1" customWidth="1"/>
    <col min="8" max="12" width="11.85546875" style="1" bestFit="1" customWidth="1"/>
    <col min="13" max="13" width="13.140625" style="1" bestFit="1" customWidth="1"/>
    <col min="14" max="14" width="9.140625" style="1"/>
    <col min="15" max="15" width="9.140625" style="1" customWidth="1"/>
    <col min="16" max="16384" width="9.140625" style="1"/>
  </cols>
  <sheetData>
    <row r="1" spans="1:14" ht="15" x14ac:dyDescent="0.25">
      <c r="A1" s="21" t="str">
        <f>'Contact Data'!A1</f>
        <v>“NERVES” NEUROSURGERY EXECUTIVES RESOURCE, VALUE &amp; EDUCATION SOCIETY</v>
      </c>
      <c r="B1" s="21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21" t="str">
        <f>'Contact Data'!A2</f>
        <v>“SNIS” SOCIETY OF NEUROINTERVENTIONAL SURGERY</v>
      </c>
      <c r="B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15" x14ac:dyDescent="0.25">
      <c r="A3" s="21" t="s">
        <v>974</v>
      </c>
      <c r="B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customHeight="1" x14ac:dyDescent="0.25">
      <c r="A4" s="21" t="str">
        <f>'Contact Data'!A4</f>
        <v>COMPENSATION &amp; PRODUCTIVITY SURVEY</v>
      </c>
      <c r="B4" s="21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5.75" customHeight="1" x14ac:dyDescent="0.25">
      <c r="A5" s="21" t="str">
        <f>'Contact Data'!A5</f>
        <v>2025 SURVEY QUESTIONNAIRE</v>
      </c>
      <c r="B5" s="21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.75" customHeight="1" x14ac:dyDescent="0.2">
      <c r="A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5.75" customHeight="1" thickBot="1" x14ac:dyDescent="0.3">
      <c r="A7" s="18"/>
      <c r="D7" s="18"/>
      <c r="E7" s="18"/>
      <c r="F7" s="18"/>
      <c r="G7" s="16" t="s">
        <v>147</v>
      </c>
      <c r="H7" s="18"/>
      <c r="I7" s="18"/>
      <c r="J7" s="18"/>
      <c r="K7" s="18"/>
      <c r="L7" s="18"/>
      <c r="M7" s="18"/>
      <c r="N7" s="18"/>
    </row>
    <row r="8" spans="1:14" ht="15.75" customHeight="1" thickBot="1" x14ac:dyDescent="0.25">
      <c r="A8" s="107">
        <v>22</v>
      </c>
      <c r="B8" s="18" t="s">
        <v>896</v>
      </c>
      <c r="D8" s="18"/>
      <c r="E8" s="18"/>
      <c r="F8" s="18"/>
      <c r="G8" s="40"/>
      <c r="H8" s="18"/>
      <c r="I8" s="18"/>
      <c r="J8" s="18"/>
      <c r="K8" s="18"/>
      <c r="L8" s="18"/>
      <c r="M8" s="18"/>
      <c r="N8" s="18"/>
    </row>
    <row r="9" spans="1:14" ht="15.75" customHeight="1" x14ac:dyDescent="0.2">
      <c r="A9" s="10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5.75" customHeight="1" thickBot="1" x14ac:dyDescent="0.3">
      <c r="A10" s="107"/>
      <c r="D10" s="18"/>
      <c r="E10" s="18"/>
      <c r="F10" s="18"/>
      <c r="G10" s="16" t="s">
        <v>147</v>
      </c>
      <c r="H10" s="18"/>
      <c r="I10" s="18"/>
      <c r="J10" s="18"/>
      <c r="K10" s="18"/>
      <c r="L10" s="18"/>
      <c r="M10" s="18"/>
      <c r="N10" s="18"/>
    </row>
    <row r="11" spans="1:14" ht="15.75" customHeight="1" thickBot="1" x14ac:dyDescent="0.25">
      <c r="A11" s="107">
        <v>23</v>
      </c>
      <c r="B11" s="18" t="s">
        <v>897</v>
      </c>
      <c r="D11" s="18"/>
      <c r="E11" s="18"/>
      <c r="F11" s="18"/>
      <c r="G11" s="40"/>
      <c r="H11" s="18"/>
      <c r="I11" s="18"/>
      <c r="J11" s="18"/>
      <c r="K11" s="18"/>
      <c r="L11" s="18"/>
      <c r="M11" s="18"/>
      <c r="N11" s="18"/>
    </row>
    <row r="12" spans="1:14" ht="15.75" customHeight="1" x14ac:dyDescent="0.2">
      <c r="A12" s="10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ht="15.75" customHeight="1" x14ac:dyDescent="0.25">
      <c r="A13" s="21" t="s">
        <v>965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5.75" customHeight="1" x14ac:dyDescent="0.2">
      <c r="A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ht="15.75" customHeight="1" thickBot="1" x14ac:dyDescent="0.3">
      <c r="A15" s="107">
        <v>24</v>
      </c>
      <c r="B15" s="18" t="s">
        <v>864</v>
      </c>
      <c r="D15" s="18"/>
      <c r="E15" s="18"/>
      <c r="F15" s="18"/>
      <c r="G15" s="16" t="s">
        <v>147</v>
      </c>
      <c r="H15" s="18"/>
      <c r="I15" s="18"/>
      <c r="J15" s="18"/>
      <c r="K15" s="18"/>
      <c r="L15" s="18"/>
      <c r="M15" s="18"/>
      <c r="N15" s="18"/>
    </row>
    <row r="16" spans="1:14" ht="15.75" customHeight="1" thickBot="1" x14ac:dyDescent="0.25">
      <c r="A16" s="18"/>
      <c r="B16" s="18" t="s">
        <v>865</v>
      </c>
      <c r="D16" s="18"/>
      <c r="E16" s="18"/>
      <c r="F16" s="18"/>
      <c r="G16" s="40"/>
      <c r="H16" s="18"/>
      <c r="I16" s="18"/>
      <c r="J16" s="18"/>
      <c r="K16" s="18"/>
      <c r="L16" s="18"/>
      <c r="M16" s="18"/>
      <c r="N16" s="18"/>
    </row>
    <row r="17" spans="1:16" ht="15.75" customHeight="1" x14ac:dyDescent="0.2">
      <c r="A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6" ht="15.75" customHeight="1" x14ac:dyDescent="0.25">
      <c r="A18" s="21" t="s">
        <v>964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6" ht="15.75" customHeight="1" x14ac:dyDescent="0.2">
      <c r="A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6" ht="15.75" customHeight="1" x14ac:dyDescent="0.2">
      <c r="A20" s="18"/>
      <c r="D20" s="26" t="s">
        <v>439</v>
      </c>
      <c r="E20" s="26" t="s">
        <v>440</v>
      </c>
      <c r="F20" s="26" t="s">
        <v>441</v>
      </c>
      <c r="G20" s="26" t="s">
        <v>442</v>
      </c>
      <c r="H20" s="26" t="s">
        <v>443</v>
      </c>
      <c r="I20" s="26" t="s">
        <v>444</v>
      </c>
      <c r="J20" s="26" t="s">
        <v>445</v>
      </c>
      <c r="K20" s="26" t="s">
        <v>446</v>
      </c>
      <c r="L20" s="26" t="s">
        <v>447</v>
      </c>
      <c r="M20" s="26" t="s">
        <v>448</v>
      </c>
      <c r="N20" s="18"/>
    </row>
    <row r="21" spans="1:16" ht="15.75" customHeight="1" thickBot="1" x14ac:dyDescent="0.25">
      <c r="A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6" ht="15.75" hidden="1" customHeight="1" thickBot="1" x14ac:dyDescent="0.25">
      <c r="A22" s="18" t="s">
        <v>143</v>
      </c>
      <c r="B22" s="18" t="s">
        <v>449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18"/>
    </row>
    <row r="23" spans="1:16" ht="15.75" hidden="1" customHeight="1" thickBot="1" x14ac:dyDescent="0.25">
      <c r="A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6" ht="15.75" hidden="1" customHeight="1" thickBot="1" x14ac:dyDescent="0.25">
      <c r="A24" s="18" t="s">
        <v>144</v>
      </c>
      <c r="B24" s="18" t="s">
        <v>461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18"/>
      <c r="O24" s="2"/>
    </row>
    <row r="25" spans="1:16" ht="15.75" hidden="1" customHeight="1" thickBot="1" x14ac:dyDescent="0.25">
      <c r="A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"/>
    </row>
    <row r="26" spans="1:16" ht="15.75" hidden="1" customHeight="1" thickBot="1" x14ac:dyDescent="0.25">
      <c r="A26" s="18" t="s">
        <v>872</v>
      </c>
      <c r="B26" s="18" t="s">
        <v>784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18"/>
      <c r="O26" s="2"/>
    </row>
    <row r="27" spans="1:16" ht="15.75" hidden="1" customHeight="1" thickBot="1" x14ac:dyDescent="0.25">
      <c r="A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0"/>
      <c r="P27" s="9"/>
    </row>
    <row r="28" spans="1:16" ht="15.75" hidden="1" customHeight="1" thickBot="1" x14ac:dyDescent="0.25">
      <c r="A28" s="18" t="s">
        <v>145</v>
      </c>
      <c r="B28" s="18" t="s">
        <v>785</v>
      </c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18"/>
      <c r="O28" s="10"/>
      <c r="P28" s="9"/>
    </row>
    <row r="29" spans="1:16" ht="15.75" hidden="1" customHeight="1" x14ac:dyDescent="0.2">
      <c r="A29" s="18"/>
      <c r="C29" s="18" t="s">
        <v>453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8"/>
      <c r="O29" s="10"/>
      <c r="P29" s="9"/>
    </row>
    <row r="30" spans="1:16" ht="15.75" hidden="1" customHeight="1" x14ac:dyDescent="0.2">
      <c r="A30" s="18"/>
      <c r="C30" s="18" t="s">
        <v>454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8"/>
      <c r="O30" s="10"/>
      <c r="P30" s="9"/>
    </row>
    <row r="31" spans="1:16" ht="15.75" hidden="1" customHeight="1" thickBot="1" x14ac:dyDescent="0.25">
      <c r="A31" s="18"/>
      <c r="C31" s="18" t="s">
        <v>645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18"/>
      <c r="O31" s="10"/>
      <c r="P31" s="9"/>
    </row>
    <row r="32" spans="1:16" ht="15.75" hidden="1" customHeight="1" thickBot="1" x14ac:dyDescent="0.25">
      <c r="A32" s="18"/>
      <c r="C32" s="18" t="s">
        <v>463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4"/>
      <c r="N32" s="18"/>
      <c r="O32" s="10"/>
      <c r="P32" s="9"/>
    </row>
    <row r="33" spans="1:16" ht="15.75" hidden="1" customHeight="1" x14ac:dyDescent="0.2">
      <c r="A33" s="18"/>
      <c r="C33" s="44" t="s">
        <v>130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8"/>
      <c r="O33" s="10"/>
      <c r="P33" s="9"/>
    </row>
    <row r="34" spans="1:16" ht="15.75" hidden="1" customHeight="1" x14ac:dyDescent="0.2">
      <c r="A34" s="18"/>
      <c r="C34" s="44" t="s">
        <v>233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8"/>
      <c r="O34" s="10"/>
      <c r="P34" s="9"/>
    </row>
    <row r="35" spans="1:16" ht="15.75" hidden="1" customHeight="1" x14ac:dyDescent="0.2">
      <c r="A35" s="18"/>
      <c r="C35" s="44" t="s">
        <v>358</v>
      </c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8"/>
      <c r="O35" s="10"/>
      <c r="P35" s="9"/>
    </row>
    <row r="36" spans="1:16" ht="15.75" hidden="1" customHeight="1" x14ac:dyDescent="0.2">
      <c r="A36" s="18"/>
      <c r="C36" s="44" t="s">
        <v>659</v>
      </c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8"/>
      <c r="O36" s="10"/>
      <c r="P36" s="9"/>
    </row>
    <row r="37" spans="1:16" ht="15.75" hidden="1" customHeight="1" x14ac:dyDescent="0.2">
      <c r="A37" s="18"/>
      <c r="C37" s="44" t="s">
        <v>437</v>
      </c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8"/>
      <c r="O37" s="10"/>
      <c r="P37" s="9"/>
    </row>
    <row r="38" spans="1:16" ht="15.75" hidden="1" customHeight="1" thickBot="1" x14ac:dyDescent="0.25">
      <c r="A38" s="18"/>
      <c r="C38" s="44" t="s">
        <v>61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8"/>
      <c r="N38" s="18"/>
      <c r="O38" s="10"/>
      <c r="P38" s="9"/>
    </row>
    <row r="39" spans="1:16" ht="15.75" customHeight="1" thickBot="1" x14ac:dyDescent="0.25">
      <c r="A39" s="107">
        <v>25</v>
      </c>
      <c r="B39" s="18" t="s">
        <v>958</v>
      </c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18"/>
    </row>
    <row r="40" spans="1:16" ht="15.75" customHeight="1" thickBot="1" x14ac:dyDescent="0.25">
      <c r="A40" s="10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0"/>
      <c r="P40" s="9"/>
    </row>
    <row r="41" spans="1:16" ht="15.75" hidden="1" customHeight="1" thickBot="1" x14ac:dyDescent="0.25">
      <c r="A41" s="107" t="s">
        <v>873</v>
      </c>
      <c r="B41" s="18" t="s">
        <v>898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18"/>
      <c r="O41" s="10"/>
      <c r="P41" s="9"/>
    </row>
    <row r="42" spans="1:16" ht="15.75" hidden="1" customHeight="1" thickBot="1" x14ac:dyDescent="0.25">
      <c r="A42" s="10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6" ht="15.75" customHeight="1" thickBot="1" x14ac:dyDescent="0.25">
      <c r="A43" s="107">
        <v>26</v>
      </c>
      <c r="B43" s="18" t="s">
        <v>959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18"/>
    </row>
    <row r="44" spans="1:16" ht="15.75" hidden="1" customHeight="1" thickBot="1" x14ac:dyDescent="0.25">
      <c r="A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6" ht="15.75" hidden="1" customHeight="1" thickBot="1" x14ac:dyDescent="0.25">
      <c r="A45" s="18" t="s">
        <v>875</v>
      </c>
      <c r="B45" s="18" t="s">
        <v>899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18"/>
    </row>
    <row r="46" spans="1:16" ht="15.75" hidden="1" customHeight="1" thickBot="1" x14ac:dyDescent="0.25">
      <c r="A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6" ht="15.75" hidden="1" customHeight="1" thickBot="1" x14ac:dyDescent="0.25">
      <c r="A47" s="18" t="s">
        <v>876</v>
      </c>
      <c r="B47" s="18" t="s">
        <v>142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18"/>
    </row>
    <row r="48" spans="1:16" ht="15.75" hidden="1" customHeight="1" thickBot="1" x14ac:dyDescent="0.25">
      <c r="A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15.75" hidden="1" customHeight="1" thickBot="1" x14ac:dyDescent="0.25">
      <c r="A49" s="18" t="s">
        <v>403</v>
      </c>
      <c r="B49" s="18" t="s">
        <v>465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18"/>
    </row>
    <row r="50" spans="1:14" ht="15.75" hidden="1" customHeight="1" thickBot="1" x14ac:dyDescent="0.25">
      <c r="A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15.75" hidden="1" customHeight="1" thickBot="1" x14ac:dyDescent="0.25">
      <c r="A51" s="18" t="s">
        <v>404</v>
      </c>
      <c r="B51" s="18" t="s">
        <v>462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8"/>
    </row>
    <row r="52" spans="1:14" ht="15.75" hidden="1" customHeight="1" thickBot="1" x14ac:dyDescent="0.25">
      <c r="A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5.75" hidden="1" customHeight="1" thickBot="1" x14ac:dyDescent="0.25">
      <c r="A53" s="18" t="s">
        <v>405</v>
      </c>
      <c r="B53" s="18" t="s">
        <v>787</v>
      </c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18"/>
    </row>
    <row r="54" spans="1:14" ht="15.75" hidden="1" customHeight="1" thickBot="1" x14ac:dyDescent="0.25">
      <c r="A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15.75" hidden="1" customHeight="1" thickBot="1" x14ac:dyDescent="0.25">
      <c r="A55" s="18" t="s">
        <v>408</v>
      </c>
      <c r="B55" s="18" t="s">
        <v>450</v>
      </c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18"/>
    </row>
    <row r="56" spans="1:14" ht="15.75" hidden="1" customHeight="1" x14ac:dyDescent="0.2">
      <c r="A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5.75" hidden="1" customHeight="1" thickBot="1" x14ac:dyDescent="0.25">
      <c r="A57" s="18" t="s">
        <v>601</v>
      </c>
      <c r="B57" s="18" t="s">
        <v>786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5.75" hidden="1" customHeight="1" thickBot="1" x14ac:dyDescent="0.25">
      <c r="A58" s="18"/>
      <c r="B58" s="18" t="s">
        <v>602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18"/>
    </row>
    <row r="59" spans="1:14" ht="15.75" customHeight="1" x14ac:dyDescent="0.2">
      <c r="A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</sheetData>
  <sheetProtection algorithmName="SHA-512" hashValue="M+gpVyVPZ0/8uc2kwc7G3fYxmpy7jnGtsJtNtJ7jfWt2AB6Fj2fe0tb0+C4piC056Yd4uEIjpk7EzqdZkfoh0w==" saltValue="wsZTIWrv66QInScrcvfzjA==" spinCount="100000" sheet="1" selectLockedCells="1"/>
  <mergeCells count="1">
    <mergeCell ref="D28:M28"/>
  </mergeCells>
  <dataValidations count="8">
    <dataValidation type="list" allowBlank="1" showInputMessage="1" showErrorMessage="1" sqref="D26:M26" xr:uid="{00000000-0002-0000-0800-000000000000}">
      <formula1>"Restricted, Unrestricted"</formula1>
    </dataValidation>
    <dataValidation type="list" allowBlank="1" showInputMessage="1" showErrorMessage="1" sqref="D53:M53" xr:uid="{00000000-0002-0000-0800-000001000000}">
      <formula1>"% of Medicare, % of Medicaid, Other"</formula1>
    </dataValidation>
    <dataValidation type="list" allowBlank="1" showInputMessage="1" showErrorMessage="1" sqref="D22:M22" xr:uid="{00000000-0002-0000-0800-000002000000}">
      <formula1>"Trauma, Emergency Department"</formula1>
    </dataValidation>
    <dataValidation type="list" allowBlank="1" showInputMessage="1" showErrorMessage="1" sqref="D55:M55 D49:M49 G8 D58:M58 G16 G11" xr:uid="{00000000-0002-0000-0800-000003000000}">
      <formula1>"Yes,No"</formula1>
    </dataValidation>
    <dataValidation type="list" allowBlank="1" showInputMessage="1" showErrorMessage="1" sqref="D24:M24" xr:uid="{00000000-0002-0000-0800-000004000000}">
      <formula1>"Level 1, Level 2, Level 3"</formula1>
    </dataValidation>
    <dataValidation type="decimal" allowBlank="1" showInputMessage="1" showErrorMessage="1" sqref="D47:M47" xr:uid="{00000000-0002-0000-0800-000005000000}">
      <formula1>0</formula1>
      <formula2>24</formula2>
    </dataValidation>
    <dataValidation type="whole" operator="greaterThan" allowBlank="1" showInputMessage="1" showErrorMessage="1" sqref="D41:M41" xr:uid="{00000000-0002-0000-0800-000006000000}">
      <formula1>-1</formula1>
    </dataValidation>
    <dataValidation type="decimal" allowBlank="1" showInputMessage="1" showErrorMessage="1" sqref="D43:M43 D45:M45" xr:uid="{00000000-0002-0000-0800-000007000000}">
      <formula1>0</formula1>
      <formula2>30</formula2>
    </dataValidation>
  </dataValidations>
  <pageMargins left="0.7" right="0.7" top="0.75" bottom="0.75" header="0.3" footer="0.3"/>
  <pageSetup scale="59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7c5c6b44-5a70-41d1-8eec-e61e7f133e46">
      <Terms xmlns="http://schemas.microsoft.com/office/infopath/2007/PartnerControls"/>
    </lcf76f155ced4ddcb4097134ff3c332f>
    <TaxCatchAll xmlns="48e070f3-404c-4f8b-a01a-52970ea6c22d">
      <Value>3</Value>
    </TaxCatchAl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87DC716CE214DB420115286AD1E15" ma:contentTypeVersion="16" ma:contentTypeDescription="Create a new document." ma:contentTypeScope="" ma:versionID="72993eb6369a7853ed8df324622b0fd9">
  <xsd:schema xmlns:xsd="http://www.w3.org/2001/XMLSchema" xmlns:xs="http://www.w3.org/2001/XMLSchema" xmlns:p="http://schemas.microsoft.com/office/2006/metadata/properties" xmlns:ns2="7c5c6b44-5a70-41d1-8eec-e61e7f133e46" xmlns:ns3="48e070f3-404c-4f8b-a01a-52970ea6c22d" targetNamespace="http://schemas.microsoft.com/office/2006/metadata/properties" ma:root="true" ma:fieldsID="3dc2382b851ef6761093f8cfb21ed45a" ns2:_="" ns3:_="">
    <xsd:import namespace="7c5c6b44-5a70-41d1-8eec-e61e7f133e46"/>
    <xsd:import namespace="48e070f3-404c-4f8b-a01a-52970ea6c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c6b44-5a70-41d1-8eec-e61e7f133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978e013-6478-4382-a6e1-aa803f625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070f3-404c-4f8b-a01a-52970ea6c22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db04f7-2f5f-4519-a39b-5c40abd20ae3}" ma:internalName="TaxCatchAll" ma:showField="CatchAllData" ma:web="48e070f3-404c-4f8b-a01a-52970ea6c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24DF0-AF08-4F21-9987-82DB37A1F67A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45E73C2-7ECE-476A-8579-87E36C88885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DA196BA-5C69-4AED-A463-71EE6E1FAC09}"/>
</file>

<file path=customXml/itemProps4.xml><?xml version="1.0" encoding="utf-8"?>
<ds:datastoreItem xmlns:ds="http://schemas.openxmlformats.org/officeDocument/2006/customXml" ds:itemID="{A199FA8E-8DFA-48A2-8EBA-D302E98C7E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Contact Data</vt:lpstr>
      <vt:lpstr>General</vt:lpstr>
      <vt:lpstr>Provider Comp and Prod</vt:lpstr>
      <vt:lpstr>NP + PA Comp and Prod</vt:lpstr>
      <vt:lpstr>All Other Providers</vt:lpstr>
      <vt:lpstr>Administration</vt:lpstr>
      <vt:lpstr>Academic</vt:lpstr>
      <vt:lpstr>Relevant Issues</vt:lpstr>
      <vt:lpstr>Call Pay</vt:lpstr>
      <vt:lpstr>CALC</vt:lpstr>
      <vt:lpstr>Ref</vt:lpstr>
      <vt:lpstr>Academic</vt:lpstr>
      <vt:lpstr>Admin</vt:lpstr>
      <vt:lpstr>Contact_Data</vt:lpstr>
      <vt:lpstr>Neurosurgeons</vt:lpstr>
      <vt:lpstr>Neurosurgeons_Collections_Data</vt:lpstr>
      <vt:lpstr>Neurosurgeons_Other_Providers</vt:lpstr>
      <vt:lpstr>CALC!NP_PA</vt:lpstr>
      <vt:lpstr>Practice_Data</vt:lpstr>
      <vt:lpstr>Academic!Print_Area</vt:lpstr>
      <vt:lpstr>Administration!Print_Area</vt:lpstr>
      <vt:lpstr>'All Other Providers'!Print_Area</vt:lpstr>
      <vt:lpstr>'Call Pay'!Print_Area</vt:lpstr>
      <vt:lpstr>'Contact Data'!Print_Area</vt:lpstr>
      <vt:lpstr>General!Print_Area</vt:lpstr>
      <vt:lpstr>'NP + PA Comp and Prod'!Print_Area</vt:lpstr>
      <vt:lpstr>'Provider Comp and Prod'!Print_Area</vt:lpstr>
      <vt:lpstr>'Relevant Issues'!Print_Area</vt:lpstr>
      <vt:lpstr>'All Other Providers'!Print_Titles</vt:lpstr>
      <vt:lpstr>'NP + PA Comp and Prod'!Print_Titles</vt:lpstr>
      <vt:lpstr>'Provider Comp and Prod'!Print_Titles</vt:lpstr>
      <vt:lpstr>'Relevant Issues'!Print_Titles</vt:lpstr>
    </vt:vector>
  </TitlesOfParts>
  <Company>Heaton &amp; Eadie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Bryce Woodyard</dc:creator>
  <cp:lastModifiedBy>Madeline Preusse</cp:lastModifiedBy>
  <cp:lastPrinted>2025-03-07T18:44:20Z</cp:lastPrinted>
  <dcterms:created xsi:type="dcterms:W3CDTF">2003-11-23T17:00:47Z</dcterms:created>
  <dcterms:modified xsi:type="dcterms:W3CDTF">2025-08-20T15:06:30Z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2013-06-20T10:04:58Z</vt:lpwstr>
  </property>
  <property fmtid="{D5CDD505-2E9C-101B-9397-08002B2CF9AE}" pid="3" name="ItemRetentionFormula">
    <vt:lpwstr>&lt;formula id="Microsoft.Office.RecordsManagement.PolicyFeatures.Expiration.Formula.BuiltIn"&gt;&lt;number&gt;8&lt;/number&gt;&lt;property&gt;Modified&lt;/property&gt;&lt;propertyId&gt;28cf69c5-fa48-462a-b5cd-27b6f9d2bd5f&lt;/propertyId&gt;&lt;period&gt;years&lt;/period&gt;&lt;/formula&gt;</vt:lpwstr>
  </property>
  <property fmtid="{D5CDD505-2E9C-101B-9397-08002B2CF9AE}" pid="4" name="_dlc_policyId">
    <vt:lpwstr>0x0101006C28DE109108FC42B5BCBEA5C8BBE346|850538996</vt:lpwstr>
  </property>
  <property fmtid="{D5CDD505-2E9C-101B-9397-08002B2CF9AE}" pid="5" name="Class">
    <vt:lpwstr>3;#Healthcare|03780b63-857e-489f-bf22-1dda8f1cc553</vt:lpwstr>
  </property>
  <property fmtid="{D5CDD505-2E9C-101B-9397-08002B2CF9AE}" pid="6" name="QTR-Month">
    <vt:lpwstr/>
  </property>
  <property fmtid="{D5CDD505-2E9C-101B-9397-08002B2CF9AE}" pid="7" name="ContentTypeId">
    <vt:lpwstr>0x010100B9787DC716CE214DB420115286AD1E15</vt:lpwstr>
  </property>
  <property fmtid="{D5CDD505-2E9C-101B-9397-08002B2CF9AE}" pid="8" name="_dlc_LastRun">
    <vt:lpwstr>07/09/2022 23:42:04</vt:lpwstr>
  </property>
  <property fmtid="{D5CDD505-2E9C-101B-9397-08002B2CF9AE}" pid="9" name="_ExtendedDescription">
    <vt:lpwstr/>
  </property>
  <property fmtid="{D5CDD505-2E9C-101B-9397-08002B2CF9AE}" pid="10" name="QTR_x002d_Month">
    <vt:lpwstr/>
  </property>
  <property fmtid="{D5CDD505-2E9C-101B-9397-08002B2CF9AE}" pid="11" name="TaxCatchAll">
    <vt:lpwstr>3;#Healthcare|03780b63-857e-489f-bf22-1dda8f1cc553</vt:lpwstr>
  </property>
  <property fmtid="{D5CDD505-2E9C-101B-9397-08002B2CF9AE}" pid="12" name="i66f7923a0db43f29fa151eb2b50ff86">
    <vt:lpwstr>Healthcare|03780b63-857e-489f-bf22-1dda8f1cc553</vt:lpwstr>
  </property>
  <property fmtid="{D5CDD505-2E9C-101B-9397-08002B2CF9AE}" pid="13" name="a112f8b4c28642c489b7648ec6bffc57">
    <vt:lpwstr/>
  </property>
</Properties>
</file>